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43AB0C2-CC44-4F69-B60F-F4E302111692}" xr6:coauthVersionLast="47" xr6:coauthVersionMax="47" xr10:uidLastSave="{00000000-0000-0000-0000-000000000000}"/>
  <bookViews>
    <workbookView xWindow="28680" yWindow="-120" windowWidth="29040" windowHeight="15840" xr2:uid="{E870A237-0060-498E-BF50-48E0227C8C5B}"/>
  </bookViews>
  <sheets>
    <sheet name="COSTES DEL TALLER" sheetId="6" r:id="rId1"/>
    <sheet name="Instrucciones Relleno Hoja" sheetId="5" r:id="rId2"/>
  </sheets>
  <definedNames>
    <definedName name="_xlnm.Print_Area" localSheetId="0">'COSTES DEL TALLER'!$A$1:$J$123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0" i="6" l="1"/>
  <c r="F21" i="6"/>
  <c r="F22" i="6"/>
  <c r="F8" i="6"/>
  <c r="G8" i="6" s="1"/>
  <c r="F9" i="6"/>
  <c r="F10" i="6"/>
  <c r="F11" i="6"/>
  <c r="G11" i="6" s="1"/>
  <c r="H11" i="6" s="1"/>
  <c r="I11" i="6" s="1"/>
  <c r="F101" i="6"/>
  <c r="H96" i="6"/>
  <c r="H77" i="6"/>
  <c r="G90" i="6" s="1"/>
  <c r="E31" i="6"/>
  <c r="D31" i="6"/>
  <c r="C31" i="6"/>
  <c r="F30" i="6"/>
  <c r="F29" i="6"/>
  <c r="F28" i="6"/>
  <c r="F27" i="6"/>
  <c r="F26" i="6"/>
  <c r="F25" i="6"/>
  <c r="F24" i="6"/>
  <c r="F23" i="6"/>
  <c r="E18" i="6"/>
  <c r="D18" i="6"/>
  <c r="C18" i="6"/>
  <c r="F17" i="6"/>
  <c r="G17" i="6" s="1"/>
  <c r="H17" i="6" s="1"/>
  <c r="I17" i="6" s="1"/>
  <c r="F16" i="6"/>
  <c r="G16" i="6" s="1"/>
  <c r="H16" i="6" s="1"/>
  <c r="I16" i="6" s="1"/>
  <c r="F15" i="6"/>
  <c r="G15" i="6" s="1"/>
  <c r="H15" i="6" s="1"/>
  <c r="I15" i="6" s="1"/>
  <c r="F14" i="6"/>
  <c r="G14" i="6" s="1"/>
  <c r="H14" i="6" s="1"/>
  <c r="I14" i="6" s="1"/>
  <c r="F13" i="6"/>
  <c r="G13" i="6" s="1"/>
  <c r="H13" i="6" s="1"/>
  <c r="I13" i="6" s="1"/>
  <c r="F12" i="6"/>
  <c r="G12" i="6" s="1"/>
  <c r="H12" i="6" s="1"/>
  <c r="I12" i="6" s="1"/>
  <c r="G10" i="6"/>
  <c r="H10" i="6" s="1"/>
  <c r="I10" i="6" s="1"/>
  <c r="G9" i="6"/>
  <c r="H9" i="6" s="1"/>
  <c r="I9" i="6" s="1"/>
  <c r="I3" i="6"/>
  <c r="E3" i="6"/>
  <c r="I77" i="6" l="1"/>
  <c r="F31" i="6"/>
  <c r="D34" i="6"/>
  <c r="C34" i="6"/>
  <c r="E34" i="6"/>
  <c r="F18" i="6"/>
  <c r="F34" i="6" s="1"/>
  <c r="G18" i="6"/>
  <c r="H8" i="6"/>
  <c r="H26" i="6"/>
  <c r="I26" i="6" s="1"/>
  <c r="H30" i="6"/>
  <c r="I30" i="6" s="1"/>
  <c r="G21" i="6"/>
  <c r="H21" i="6" s="1"/>
  <c r="G22" i="6"/>
  <c r="H22" i="6" s="1"/>
  <c r="I22" i="6" s="1"/>
  <c r="G23" i="6"/>
  <c r="H23" i="6" s="1"/>
  <c r="I23" i="6" s="1"/>
  <c r="G24" i="6"/>
  <c r="H24" i="6" s="1"/>
  <c r="I24" i="6" s="1"/>
  <c r="G25" i="6"/>
  <c r="H25" i="6" s="1"/>
  <c r="I25" i="6" s="1"/>
  <c r="G26" i="6"/>
  <c r="G27" i="6"/>
  <c r="H27" i="6" s="1"/>
  <c r="I27" i="6" s="1"/>
  <c r="G28" i="6"/>
  <c r="H28" i="6" s="1"/>
  <c r="I28" i="6" s="1"/>
  <c r="G29" i="6"/>
  <c r="H29" i="6" s="1"/>
  <c r="I29" i="6" s="1"/>
  <c r="G30" i="6"/>
  <c r="H31" i="6" l="1"/>
  <c r="I31" i="6" s="1"/>
  <c r="I21" i="6"/>
  <c r="H18" i="6"/>
  <c r="I18" i="6" s="1"/>
  <c r="I8" i="6"/>
  <c r="G31" i="6"/>
  <c r="G34" i="6" s="1"/>
  <c r="I34" i="6" l="1"/>
  <c r="H34" i="6"/>
  <c r="G88" i="6" l="1"/>
  <c r="G92" i="6"/>
  <c r="G99" i="6" l="1"/>
  <c r="G101" i="6" s="1"/>
  <c r="G95" i="6"/>
</calcChain>
</file>

<file path=xl/sharedStrings.xml><?xml version="1.0" encoding="utf-8"?>
<sst xmlns="http://schemas.openxmlformats.org/spreadsheetml/2006/main" count="144" uniqueCount="132">
  <si>
    <t>Personal Productivo</t>
  </si>
  <si>
    <t>Nº Empleados</t>
  </si>
  <si>
    <t>TOTAL</t>
  </si>
  <si>
    <t>Personal NO Productivo</t>
  </si>
  <si>
    <t>Jefe de Servicio</t>
  </si>
  <si>
    <t>Jefe de Taller</t>
  </si>
  <si>
    <t>Recepcionista</t>
  </si>
  <si>
    <t>Jefe de Equipo</t>
  </si>
  <si>
    <t>Personal de Recambios</t>
  </si>
  <si>
    <t>Conductores</t>
  </si>
  <si>
    <t>Gastos Generales I</t>
  </si>
  <si>
    <t>Suministros</t>
  </si>
  <si>
    <t>Material de Oficina</t>
  </si>
  <si>
    <t>Electricidad</t>
  </si>
  <si>
    <t>Formación</t>
  </si>
  <si>
    <t>Agua</t>
  </si>
  <si>
    <t>Útiles</t>
  </si>
  <si>
    <t>Trabajos subcontratados</t>
  </si>
  <si>
    <t>Mantenimiento de Instalaciones</t>
  </si>
  <si>
    <t>Publicidad</t>
  </si>
  <si>
    <t>Sistema contraincendios</t>
  </si>
  <si>
    <t>Alquileres</t>
  </si>
  <si>
    <t>Primas de Seguros</t>
  </si>
  <si>
    <t>Mantenimiento cabina</t>
  </si>
  <si>
    <t>Mantenimiento  maquinaria taller</t>
  </si>
  <si>
    <t>Otros Gastos Grles.</t>
  </si>
  <si>
    <t>Gastos Generales II</t>
  </si>
  <si>
    <t>Cuotas ERP</t>
  </si>
  <si>
    <t>Gastos Financieros</t>
  </si>
  <si>
    <t>Mantenimiento de ordenadores</t>
  </si>
  <si>
    <t>Equipo diagnosis</t>
  </si>
  <si>
    <t>Cuotas profesionales</t>
  </si>
  <si>
    <t>Otros softwares</t>
  </si>
  <si>
    <t>Recogida de residuos</t>
  </si>
  <si>
    <t>Cuotas facturación Sistemas y TPV</t>
  </si>
  <si>
    <t>Reparaciones vehículos sustitución</t>
  </si>
  <si>
    <t>Gestoría</t>
  </si>
  <si>
    <t>Prevención de Riesgos</t>
  </si>
  <si>
    <t>Vehículos de Cortesía</t>
  </si>
  <si>
    <t>Combustibles coches taller</t>
  </si>
  <si>
    <t>Combustible cabinas/calefacción</t>
  </si>
  <si>
    <t>Primas Productividad empleados</t>
  </si>
  <si>
    <t>Otros Gastos</t>
  </si>
  <si>
    <t>Telefonía/Internet</t>
  </si>
  <si>
    <t>Informática y Software</t>
  </si>
  <si>
    <r>
      <t>Otros 2</t>
    </r>
    <r>
      <rPr>
        <b/>
        <sz val="10"/>
        <color rgb="FFFF0000"/>
        <rFont val="Lato"/>
        <family val="2"/>
      </rPr>
      <t xml:space="preserve"> </t>
    </r>
    <r>
      <rPr>
        <b/>
        <sz val="10"/>
        <color theme="4" tint="0.39997558519241921"/>
        <rFont val="Lato"/>
        <family val="2"/>
      </rPr>
      <t>(Definir)</t>
    </r>
  </si>
  <si>
    <r>
      <t>Otros 3</t>
    </r>
    <r>
      <rPr>
        <b/>
        <sz val="10"/>
        <color theme="4" tint="0.39997558519241921"/>
        <rFont val="Lato"/>
        <family val="2"/>
      </rPr>
      <t xml:space="preserve"> (Definir)</t>
    </r>
  </si>
  <si>
    <t>Tributos - NO AEAT</t>
  </si>
  <si>
    <t>Equipos informáticos hardware</t>
  </si>
  <si>
    <t>WEB Taller y Marketing</t>
  </si>
  <si>
    <t>Productivo 1</t>
  </si>
  <si>
    <t>Productivo 2</t>
  </si>
  <si>
    <t>Productivo 3</t>
  </si>
  <si>
    <t>Productivo 4</t>
  </si>
  <si>
    <t>Productivo 5</t>
  </si>
  <si>
    <t>Productivo 6</t>
  </si>
  <si>
    <t>Productivo 7</t>
  </si>
  <si>
    <t>Productivo 8</t>
  </si>
  <si>
    <t>Productivo 9</t>
  </si>
  <si>
    <t>Productivo 10</t>
  </si>
  <si>
    <t>Nº Horas contrato</t>
  </si>
  <si>
    <t>Tipos de Empleados Procuctivos</t>
  </si>
  <si>
    <t>Costes Empresa</t>
  </si>
  <si>
    <t>Tipo Empleado</t>
  </si>
  <si>
    <t>Chapista</t>
  </si>
  <si>
    <t>Pintor</t>
  </si>
  <si>
    <t>Montador</t>
  </si>
  <si>
    <t>Mecánico</t>
  </si>
  <si>
    <t>Electricista</t>
  </si>
  <si>
    <t>Multitarea</t>
  </si>
  <si>
    <t>Administrativo</t>
  </si>
  <si>
    <t>Lavadero y limpieza</t>
  </si>
  <si>
    <t>Gerente</t>
  </si>
  <si>
    <t>Tipo de Empleados NO Productivos</t>
  </si>
  <si>
    <t>No Productivo 1</t>
  </si>
  <si>
    <t>No Productivo 2</t>
  </si>
  <si>
    <t>No Productivo 3</t>
  </si>
  <si>
    <t>No Productivo 4</t>
  </si>
  <si>
    <t>No Productivo 5</t>
  </si>
  <si>
    <t>No Productivo 6</t>
  </si>
  <si>
    <t>No Productivo 7</t>
  </si>
  <si>
    <t>No Productivo 8</t>
  </si>
  <si>
    <t>No Productivo 9</t>
  </si>
  <si>
    <t>No Productivo 10</t>
  </si>
  <si>
    <r>
      <t>Otros 1</t>
    </r>
    <r>
      <rPr>
        <b/>
        <sz val="10"/>
        <color theme="4" tint="0.39997558519241921"/>
        <rFont val="Lato"/>
        <family val="2"/>
      </rPr>
      <t xml:space="preserve"> (Definir)</t>
    </r>
  </si>
  <si>
    <t>MODELOS ANUALES AEAT</t>
  </si>
  <si>
    <t>Mantenimiento compresores</t>
  </si>
  <si>
    <t>Mantenimiento y Limpieza de instalaciones</t>
  </si>
  <si>
    <t>Sistema Alarma</t>
  </si>
  <si>
    <t>Costes Préstamos / Hipoteca</t>
  </si>
  <si>
    <t>Gastos Líneas de crédito</t>
  </si>
  <si>
    <t>Seguros Vehículos Cortesía</t>
  </si>
  <si>
    <t>Herramientas / Maquinaria</t>
  </si>
  <si>
    <r>
      <t>Otros 4</t>
    </r>
    <r>
      <rPr>
        <b/>
        <sz val="10"/>
        <color rgb="FFFF0000"/>
        <rFont val="Lato"/>
        <family val="2"/>
      </rPr>
      <t xml:space="preserve"> </t>
    </r>
    <r>
      <rPr>
        <b/>
        <sz val="10"/>
        <color theme="4" tint="0.39997558519241921"/>
        <rFont val="Lato"/>
        <family val="2"/>
      </rPr>
      <t>(Definir)</t>
    </r>
  </si>
  <si>
    <r>
      <t>Otros 5</t>
    </r>
    <r>
      <rPr>
        <b/>
        <sz val="10"/>
        <color theme="4" tint="0.39997558519241921"/>
        <rFont val="Lato"/>
        <family val="2"/>
      </rPr>
      <t xml:space="preserve"> (Definir)</t>
    </r>
  </si>
  <si>
    <r>
      <t>Otros 6</t>
    </r>
    <r>
      <rPr>
        <b/>
        <sz val="10"/>
        <color rgb="FFFF0000"/>
        <rFont val="Lato"/>
        <family val="2"/>
      </rPr>
      <t xml:space="preserve"> </t>
    </r>
    <r>
      <rPr>
        <b/>
        <sz val="10"/>
        <color theme="4" tint="0.39997558519241921"/>
        <rFont val="Lato"/>
        <family val="2"/>
      </rPr>
      <t>(Definir)</t>
    </r>
  </si>
  <si>
    <t>Reparaciones y Conservación</t>
  </si>
  <si>
    <t>Reparaciones de maquinaria y ordenadores</t>
  </si>
  <si>
    <t>Reparaciones de Instalaciones</t>
  </si>
  <si>
    <t>Gastos Generales</t>
  </si>
  <si>
    <t>Multas y Sanciones</t>
  </si>
  <si>
    <t>Sistemas de valoración y presupuestación</t>
  </si>
  <si>
    <t>TOTAL GASTOS GENERALES / AÑO</t>
  </si>
  <si>
    <t>Coste Salarial</t>
  </si>
  <si>
    <t>Costes de Personal</t>
  </si>
  <si>
    <t>Cotización Empresa</t>
  </si>
  <si>
    <t>Horas/Año Convenio</t>
  </si>
  <si>
    <t>RENDIMIENTO M.O.</t>
  </si>
  <si>
    <t xml:space="preserve">COSTE DE HORA TEÓRICO DEL TALLER  </t>
  </si>
  <si>
    <t xml:space="preserve">TOTAL HORAS INVERTIDAS EN REPARACIONES / AÑO  </t>
  </si>
  <si>
    <t xml:space="preserve">COSTE DE HORA REAL DEL TALLER  </t>
  </si>
  <si>
    <t>Salario Bruto/Año</t>
  </si>
  <si>
    <t>Talleres de Carrocería Ciberline</t>
  </si>
  <si>
    <t>Coste Tco. Hora</t>
  </si>
  <si>
    <t>TOTAL COSTE DEL PERSONAL / AÑO</t>
  </si>
  <si>
    <t>Coste Tco. Hora por Salarios Personal</t>
  </si>
  <si>
    <t>GASTOS GENERALES DEL TALLER</t>
  </si>
  <si>
    <t>MOD 130-131                    (IRPF anual)</t>
  </si>
  <si>
    <t>TOTAL GASTOS GENERALES</t>
  </si>
  <si>
    <t>Coste Tco. Hora por Gastos Generales</t>
  </si>
  <si>
    <t>RESUMEN DE COSTES DEL TALLER</t>
  </si>
  <si>
    <t>RESUMEN TOTALES COSTES PERSONAL, GASTOS GENERALES, COSTES DE HORA M.O. y PVP CON RENDIMIENTO</t>
  </si>
  <si>
    <t>TOTAL COSTES PERSONAL Y GASTOS GENERALES</t>
  </si>
  <si>
    <t>COSTE PERSONAL</t>
  </si>
  <si>
    <t>GASTOS GENERALES</t>
  </si>
  <si>
    <t>TOTAL COSTES PERSONAL Y GASTOS</t>
  </si>
  <si>
    <t>COSTES Y PRECIOS DE HORA DEL TALLER</t>
  </si>
  <si>
    <t>COSTES DE PERSONAL</t>
  </si>
  <si>
    <t>MOD 180    (resumen anual MOD 115)</t>
  </si>
  <si>
    <t>MOD 190    (resumen anual MOD 111)</t>
  </si>
  <si>
    <t>MOD 220      (impuesto de sociedades)</t>
  </si>
  <si>
    <t>MOD 390    (resumen anual MOD 303)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</si>
</sst>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_P_t_s_-;\-* #,##0.00\ _P_t_s_-;_-* &quot;-&quot;??\ _P_t_s_-;_-@_-"/>
    <numFmt numFmtId="165" formatCode="_-* #,##0\ &quot;Pts&quot;_-;\-* #,##0\ &quot;Pts&quot;_-;_-* &quot;-&quot;\ &quot;Pts&quot;_-;_-@_-"/>
    <numFmt numFmtId="166" formatCode="#,##0.00\ &quot;€&quot;"/>
    <numFmt numFmtId="167" formatCode="_-* #,##0.00\ [$€]_-;\-* #,##0.00\ [$€]_-;_-* &quot;-&quot;??\ [$€]_-;_-@_-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Lato"/>
      <family val="2"/>
    </font>
    <font>
      <b/>
      <sz val="14"/>
      <color theme="3" tint="0.39997558519241921"/>
      <name val="Lato"/>
      <family val="2"/>
    </font>
    <font>
      <sz val="10"/>
      <name val="Lato"/>
      <family val="2"/>
    </font>
    <font>
      <b/>
      <sz val="12"/>
      <name val="Lato"/>
      <family val="2"/>
    </font>
    <font>
      <b/>
      <sz val="12"/>
      <color theme="1" tint="0.249977111117893"/>
      <name val="Lato"/>
      <family val="2"/>
    </font>
    <font>
      <b/>
      <sz val="10"/>
      <color indexed="18"/>
      <name val="Lato"/>
      <family val="2"/>
    </font>
    <font>
      <b/>
      <sz val="10"/>
      <color indexed="9"/>
      <name val="Lato"/>
      <family val="2"/>
    </font>
    <font>
      <sz val="10"/>
      <color theme="1" tint="0.249977111117893"/>
      <name val="Lato"/>
      <family val="2"/>
    </font>
    <font>
      <b/>
      <sz val="10"/>
      <name val="Lato"/>
      <family val="2"/>
    </font>
    <font>
      <b/>
      <sz val="10"/>
      <color indexed="23"/>
      <name val="Lato"/>
      <family val="2"/>
    </font>
    <font>
      <b/>
      <sz val="12"/>
      <color indexed="23"/>
      <name val="Lato"/>
      <family val="2"/>
    </font>
    <font>
      <sz val="11"/>
      <color theme="1"/>
      <name val="Lato"/>
      <family val="2"/>
    </font>
    <font>
      <b/>
      <sz val="10"/>
      <color rgb="FFFF0000"/>
      <name val="Lato"/>
      <family val="2"/>
    </font>
    <font>
      <b/>
      <sz val="10"/>
      <color theme="4" tint="0.39997558519241921"/>
      <name val="Lato"/>
      <family val="2"/>
    </font>
    <font>
      <b/>
      <sz val="14"/>
      <name val="Lato"/>
      <family val="2"/>
    </font>
    <font>
      <sz val="30"/>
      <name val="Lato"/>
      <family val="2"/>
    </font>
    <font>
      <sz val="10"/>
      <color theme="0"/>
      <name val="Lato"/>
      <family val="2"/>
    </font>
    <font>
      <b/>
      <sz val="14"/>
      <color indexed="9"/>
      <name val="Lato"/>
      <family val="2"/>
    </font>
    <font>
      <sz val="11"/>
      <name val="Lato"/>
      <family val="2"/>
    </font>
    <font>
      <sz val="11"/>
      <color theme="0"/>
      <name val="Lato"/>
      <family val="2"/>
    </font>
    <font>
      <b/>
      <sz val="12"/>
      <color theme="0"/>
      <name val="Lato"/>
      <family val="2"/>
    </font>
    <font>
      <b/>
      <sz val="11"/>
      <color theme="0"/>
      <name val="Lato"/>
      <family val="2"/>
    </font>
    <font>
      <b/>
      <sz val="9.9"/>
      <color theme="0"/>
      <name val="Lato"/>
      <family val="2"/>
    </font>
    <font>
      <sz val="9.9"/>
      <color theme="0"/>
      <name val="Lato"/>
      <family val="2"/>
    </font>
    <font>
      <b/>
      <sz val="11"/>
      <color theme="1"/>
      <name val="Lato"/>
      <family val="2"/>
    </font>
    <font>
      <b/>
      <sz val="11"/>
      <name val="Lato"/>
      <family val="2"/>
    </font>
    <font>
      <b/>
      <sz val="11"/>
      <color rgb="FFC00000"/>
      <name val="Lato"/>
      <family val="2"/>
    </font>
    <font>
      <b/>
      <sz val="12"/>
      <color rgb="FFC00000"/>
      <name val="Lato"/>
      <family val="2"/>
    </font>
    <font>
      <sz val="12"/>
      <color theme="1"/>
      <name val="Lato"/>
      <family val="2"/>
    </font>
    <font>
      <sz val="24"/>
      <name val="Lato"/>
      <family val="2"/>
    </font>
    <font>
      <b/>
      <sz val="11"/>
      <color theme="3" tint="0.39997558519241921"/>
      <name val="Lato"/>
      <family val="2"/>
    </font>
    <font>
      <sz val="24"/>
      <color theme="3" tint="0.39997558519241921"/>
      <name val="Lato"/>
      <family val="2"/>
    </font>
    <font>
      <sz val="11"/>
      <color indexed="8"/>
      <name val="Calibri"/>
      <family val="2"/>
    </font>
    <font>
      <b/>
      <sz val="24"/>
      <color indexed="9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166" fontId="9" fillId="3" borderId="0" xfId="3" applyNumberFormat="1" applyFont="1" applyFill="1" applyBorder="1" applyAlignment="1" applyProtection="1">
      <alignment vertical="center"/>
    </xf>
    <xf numFmtId="0" fontId="4" fillId="3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2" borderId="0" xfId="0" applyFill="1"/>
    <xf numFmtId="0" fontId="6" fillId="5" borderId="3" xfId="1" applyFont="1" applyFill="1" applyBorder="1" applyAlignment="1">
      <alignment horizontal="center" vertical="center"/>
    </xf>
    <xf numFmtId="3" fontId="6" fillId="5" borderId="3" xfId="1" applyNumberFormat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vertical="center"/>
    </xf>
    <xf numFmtId="166" fontId="5" fillId="5" borderId="2" xfId="1" applyNumberFormat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4" fillId="4" borderId="0" xfId="1" applyFont="1" applyFill="1" applyAlignment="1">
      <alignment vertical="center"/>
    </xf>
    <xf numFmtId="0" fontId="4" fillId="4" borderId="3" xfId="1" applyFont="1" applyFill="1" applyBorder="1" applyAlignment="1">
      <alignment vertical="center"/>
    </xf>
    <xf numFmtId="0" fontId="7" fillId="3" borderId="0" xfId="1" applyFont="1" applyFill="1" applyAlignment="1">
      <alignment horizontal="right" vertical="center" indent="2"/>
    </xf>
    <xf numFmtId="0" fontId="4" fillId="3" borderId="3" xfId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4" fillId="2" borderId="3" xfId="1" applyFont="1" applyFill="1" applyBorder="1" applyAlignment="1">
      <alignment vertical="center"/>
    </xf>
    <xf numFmtId="3" fontId="11" fillId="3" borderId="3" xfId="1" applyNumberFormat="1" applyFont="1" applyFill="1" applyBorder="1" applyAlignment="1">
      <alignment horizontal="center" vertical="center"/>
    </xf>
    <xf numFmtId="8" fontId="11" fillId="3" borderId="3" xfId="3" applyNumberFormat="1" applyFont="1" applyFill="1" applyBorder="1" applyAlignment="1" applyProtection="1">
      <alignment horizontal="right" vertical="center"/>
    </xf>
    <xf numFmtId="0" fontId="10" fillId="3" borderId="0" xfId="1" applyFont="1" applyFill="1" applyAlignment="1">
      <alignment horizontal="left" vertical="center"/>
    </xf>
    <xf numFmtId="3" fontId="12" fillId="2" borderId="0" xfId="1" applyNumberFormat="1" applyFont="1" applyFill="1" applyAlignment="1">
      <alignment horizontal="center" vertical="center"/>
    </xf>
    <xf numFmtId="8" fontId="12" fillId="2" borderId="0" xfId="3" applyNumberFormat="1" applyFont="1" applyFill="1" applyBorder="1" applyAlignment="1" applyProtection="1">
      <alignment horizontal="center" vertical="center"/>
    </xf>
    <xf numFmtId="8" fontId="12" fillId="3" borderId="0" xfId="3" applyNumberFormat="1" applyFont="1" applyFill="1" applyBorder="1" applyAlignment="1" applyProtection="1">
      <alignment horizontal="center" vertical="center"/>
    </xf>
    <xf numFmtId="8" fontId="11" fillId="3" borderId="0" xfId="3" applyNumberFormat="1" applyFont="1" applyFill="1" applyBorder="1" applyAlignment="1" applyProtection="1">
      <alignment horizontal="center" vertical="center"/>
    </xf>
    <xf numFmtId="3" fontId="5" fillId="5" borderId="2" xfId="1" applyNumberFormat="1" applyFont="1" applyFill="1" applyBorder="1" applyAlignment="1">
      <alignment horizontal="center" vertical="center"/>
    </xf>
    <xf numFmtId="165" fontId="4" fillId="3" borderId="0" xfId="3" applyFont="1" applyFill="1" applyBorder="1" applyAlignment="1" applyProtection="1">
      <alignment vertical="center"/>
    </xf>
    <xf numFmtId="165" fontId="4" fillId="3" borderId="0" xfId="1" applyNumberFormat="1" applyFont="1" applyFill="1" applyAlignment="1">
      <alignment vertical="center"/>
    </xf>
    <xf numFmtId="0" fontId="4" fillId="4" borderId="1" xfId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166" fontId="9" fillId="3" borderId="0" xfId="1" applyNumberFormat="1" applyFont="1" applyFill="1" applyAlignment="1">
      <alignment vertical="center"/>
    </xf>
    <xf numFmtId="0" fontId="7" fillId="3" borderId="0" xfId="1" applyFont="1" applyFill="1" applyAlignment="1">
      <alignment horizontal="right" vertical="center" indent="1"/>
    </xf>
    <xf numFmtId="0" fontId="10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horizontal="center" vertical="center"/>
    </xf>
    <xf numFmtId="3" fontId="10" fillId="3" borderId="2" xfId="1" applyNumberFormat="1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3" fontId="6" fillId="2" borderId="0" xfId="1" applyNumberFormat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17" fillId="3" borderId="0" xfId="1" applyFont="1" applyFill="1" applyAlignment="1">
      <alignment vertical="center" wrapText="1"/>
    </xf>
    <xf numFmtId="0" fontId="18" fillId="2" borderId="0" xfId="1" applyFont="1" applyFill="1" applyAlignment="1">
      <alignment vertical="center"/>
    </xf>
    <xf numFmtId="0" fontId="7" fillId="3" borderId="0" xfId="1" applyFont="1" applyFill="1" applyAlignment="1" applyProtection="1">
      <alignment horizontal="right" vertical="center" indent="2"/>
      <protection locked="0"/>
    </xf>
    <xf numFmtId="0" fontId="3" fillId="4" borderId="2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left" vertical="center"/>
    </xf>
    <xf numFmtId="0" fontId="20" fillId="2" borderId="0" xfId="0" applyFont="1" applyFill="1"/>
    <xf numFmtId="0" fontId="21" fillId="2" borderId="0" xfId="0" applyFont="1" applyFill="1"/>
    <xf numFmtId="0" fontId="13" fillId="0" borderId="0" xfId="0" applyFont="1"/>
    <xf numFmtId="0" fontId="22" fillId="2" borderId="0" xfId="0" applyFont="1" applyFill="1" applyAlignment="1">
      <alignment vertical="center" wrapText="1"/>
    </xf>
    <xf numFmtId="0" fontId="13" fillId="2" borderId="0" xfId="0" applyFont="1" applyFill="1"/>
    <xf numFmtId="0" fontId="13" fillId="2" borderId="3" xfId="0" applyFont="1" applyFill="1" applyBorder="1"/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 wrapText="1"/>
    </xf>
    <xf numFmtId="10" fontId="25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3" fillId="0" borderId="3" xfId="0" applyFont="1" applyBorder="1"/>
    <xf numFmtId="0" fontId="13" fillId="0" borderId="2" xfId="0" applyFont="1" applyBorder="1"/>
    <xf numFmtId="0" fontId="3" fillId="4" borderId="0" xfId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 indent="1"/>
    </xf>
    <xf numFmtId="0" fontId="5" fillId="3" borderId="3" xfId="1" applyFont="1" applyFill="1" applyBorder="1" applyAlignment="1">
      <alignment horizontal="left" vertical="center" indent="1"/>
    </xf>
    <xf numFmtId="0" fontId="5" fillId="2" borderId="3" xfId="1" applyFont="1" applyFill="1" applyBorder="1" applyAlignment="1">
      <alignment horizontal="left" vertical="center" indent="1"/>
    </xf>
    <xf numFmtId="0" fontId="5" fillId="4" borderId="3" xfId="1" applyFont="1" applyFill="1" applyBorder="1" applyAlignment="1">
      <alignment horizontal="left" vertical="center" indent="1"/>
    </xf>
    <xf numFmtId="0" fontId="32" fillId="2" borderId="0" xfId="0" applyFont="1" applyFill="1"/>
    <xf numFmtId="167" fontId="8" fillId="6" borderId="4" xfId="4" applyFont="1" applyFill="1" applyBorder="1" applyAlignment="1" applyProtection="1">
      <alignment vertical="center"/>
      <protection locked="0"/>
    </xf>
    <xf numFmtId="1" fontId="8" fillId="6" borderId="4" xfId="1" applyNumberFormat="1" applyFont="1" applyFill="1" applyBorder="1" applyAlignment="1" applyProtection="1">
      <alignment horizontal="center" vertical="center"/>
      <protection locked="0"/>
    </xf>
    <xf numFmtId="3" fontId="8" fillId="6" borderId="4" xfId="1" applyNumberFormat="1" applyFont="1" applyFill="1" applyBorder="1" applyAlignment="1" applyProtection="1">
      <alignment horizontal="center" vertical="center"/>
      <protection locked="0"/>
    </xf>
    <xf numFmtId="166" fontId="8" fillId="6" borderId="4" xfId="3" applyNumberFormat="1" applyFont="1" applyFill="1" applyBorder="1" applyAlignment="1" applyProtection="1">
      <alignment vertical="center"/>
      <protection locked="0"/>
    </xf>
    <xf numFmtId="1" fontId="8" fillId="6" borderId="5" xfId="1" applyNumberFormat="1" applyFont="1" applyFill="1" applyBorder="1" applyAlignment="1" applyProtection="1">
      <alignment horizontal="center" vertical="center"/>
      <protection locked="0"/>
    </xf>
    <xf numFmtId="3" fontId="8" fillId="6" borderId="5" xfId="1" applyNumberFormat="1" applyFont="1" applyFill="1" applyBorder="1" applyAlignment="1" applyProtection="1">
      <alignment horizontal="center" vertical="center"/>
      <protection locked="0"/>
    </xf>
    <xf numFmtId="166" fontId="8" fillId="6" borderId="5" xfId="3" applyNumberFormat="1" applyFont="1" applyFill="1" applyBorder="1" applyAlignment="1" applyProtection="1">
      <alignment vertical="center"/>
      <protection locked="0"/>
    </xf>
    <xf numFmtId="8" fontId="8" fillId="6" borderId="4" xfId="3" applyNumberFormat="1" applyFont="1" applyFill="1" applyBorder="1" applyAlignment="1" applyProtection="1">
      <alignment vertical="center"/>
      <protection locked="0"/>
    </xf>
    <xf numFmtId="8" fontId="8" fillId="6" borderId="5" xfId="3" applyNumberFormat="1" applyFont="1" applyFill="1" applyBorder="1" applyAlignment="1" applyProtection="1">
      <alignment vertical="center"/>
      <protection locked="0"/>
    </xf>
    <xf numFmtId="3" fontId="19" fillId="6" borderId="4" xfId="1" applyNumberFormat="1" applyFont="1" applyFill="1" applyBorder="1" applyAlignment="1" applyProtection="1">
      <alignment horizontal="center" vertical="center"/>
      <protection locked="0"/>
    </xf>
    <xf numFmtId="10" fontId="19" fillId="6" borderId="4" xfId="1" applyNumberFormat="1" applyFont="1" applyFill="1" applyBorder="1" applyAlignment="1" applyProtection="1">
      <alignment horizontal="center" vertical="center"/>
      <protection locked="0"/>
    </xf>
    <xf numFmtId="3" fontId="34" fillId="6" borderId="4" xfId="1" applyNumberFormat="1" applyFont="1" applyFill="1" applyBorder="1" applyAlignment="1" applyProtection="1">
      <alignment horizontal="center" vertical="center"/>
      <protection locked="0"/>
    </xf>
    <xf numFmtId="0" fontId="20" fillId="5" borderId="0" xfId="0" applyFont="1" applyFill="1"/>
    <xf numFmtId="0" fontId="30" fillId="5" borderId="0" xfId="0" applyFont="1" applyFill="1"/>
    <xf numFmtId="0" fontId="5" fillId="5" borderId="0" xfId="0" applyFont="1" applyFill="1" applyAlignment="1">
      <alignment horizontal="right"/>
    </xf>
    <xf numFmtId="166" fontId="16" fillId="5" borderId="0" xfId="0" applyNumberFormat="1" applyFont="1" applyFill="1" applyAlignment="1">
      <alignment horizontal="left" indent="5"/>
    </xf>
    <xf numFmtId="0" fontId="27" fillId="5" borderId="0" xfId="0" applyFont="1" applyFill="1"/>
    <xf numFmtId="0" fontId="5" fillId="5" borderId="0" xfId="0" applyFont="1" applyFill="1" applyAlignment="1">
      <alignment horizontal="right" indent="1"/>
    </xf>
    <xf numFmtId="0" fontId="30" fillId="5" borderId="0" xfId="0" applyFont="1" applyFill="1" applyAlignment="1">
      <alignment horizontal="center"/>
    </xf>
    <xf numFmtId="10" fontId="5" fillId="5" borderId="0" xfId="0" applyNumberFormat="1" applyFont="1" applyFill="1" applyAlignment="1">
      <alignment horizontal="right"/>
    </xf>
    <xf numFmtId="166" fontId="16" fillId="5" borderId="0" xfId="0" applyNumberFormat="1" applyFont="1" applyFill="1" applyAlignment="1">
      <alignment horizontal="center"/>
    </xf>
    <xf numFmtId="0" fontId="28" fillId="5" borderId="0" xfId="0" applyFont="1" applyFill="1" applyAlignment="1">
      <alignment vertical="center"/>
    </xf>
    <xf numFmtId="0" fontId="20" fillId="5" borderId="2" xfId="0" applyFont="1" applyFill="1" applyBorder="1"/>
    <xf numFmtId="0" fontId="17" fillId="2" borderId="0" xfId="1" applyFont="1" applyFill="1" applyAlignment="1">
      <alignment vertical="center" wrapText="1"/>
    </xf>
    <xf numFmtId="0" fontId="33" fillId="3" borderId="0" xfId="1" applyFont="1" applyFill="1" applyAlignment="1" applyProtection="1">
      <alignment vertical="center" wrapText="1"/>
      <protection locked="0"/>
    </xf>
    <xf numFmtId="0" fontId="6" fillId="2" borderId="9" xfId="1" applyFont="1" applyFill="1" applyBorder="1" applyAlignment="1">
      <alignment horizontal="center" vertical="center"/>
    </xf>
    <xf numFmtId="166" fontId="9" fillId="3" borderId="3" xfId="1" applyNumberFormat="1" applyFont="1" applyFill="1" applyBorder="1" applyAlignment="1">
      <alignment vertical="center"/>
    </xf>
    <xf numFmtId="0" fontId="6" fillId="5" borderId="3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indent="1"/>
    </xf>
    <xf numFmtId="0" fontId="7" fillId="4" borderId="0" xfId="1" applyFont="1" applyFill="1" applyAlignment="1">
      <alignment horizontal="right" vertical="center" indent="2"/>
    </xf>
    <xf numFmtId="0" fontId="2" fillId="5" borderId="0" xfId="1" applyFont="1" applyFill="1" applyAlignment="1">
      <alignment vertical="center"/>
    </xf>
    <xf numFmtId="0" fontId="20" fillId="5" borderId="0" xfId="0" applyFont="1" applyFill="1" applyAlignment="1">
      <alignment vertical="top"/>
    </xf>
    <xf numFmtId="0" fontId="2" fillId="5" borderId="0" xfId="1" applyFont="1" applyFill="1" applyAlignment="1">
      <alignment horizontal="left" vertical="center" indent="3"/>
    </xf>
    <xf numFmtId="0" fontId="2" fillId="5" borderId="0" xfId="0" applyFont="1" applyFill="1" applyAlignment="1">
      <alignment horizontal="left" vertical="top" indent="1"/>
    </xf>
    <xf numFmtId="166" fontId="5" fillId="5" borderId="0" xfId="1" applyNumberFormat="1" applyFont="1" applyFill="1" applyAlignment="1">
      <alignment horizontal="center" vertical="center"/>
    </xf>
    <xf numFmtId="166" fontId="16" fillId="5" borderId="0" xfId="1" applyNumberFormat="1" applyFont="1" applyFill="1" applyAlignment="1">
      <alignment horizontal="center" vertical="center"/>
    </xf>
    <xf numFmtId="0" fontId="30" fillId="5" borderId="3" xfId="0" applyFont="1" applyFill="1" applyBorder="1"/>
    <xf numFmtId="0" fontId="5" fillId="5" borderId="3" xfId="0" applyFont="1" applyFill="1" applyBorder="1" applyAlignment="1">
      <alignment horizontal="right" vertical="center"/>
    </xf>
    <xf numFmtId="166" fontId="2" fillId="5" borderId="3" xfId="1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top" indent="3"/>
    </xf>
    <xf numFmtId="0" fontId="28" fillId="5" borderId="0" xfId="0" applyFont="1" applyFill="1" applyAlignment="1">
      <alignment vertical="center" wrapText="1"/>
    </xf>
    <xf numFmtId="3" fontId="35" fillId="6" borderId="6" xfId="1" applyNumberFormat="1" applyFont="1" applyFill="1" applyBorder="1" applyAlignment="1" applyProtection="1">
      <alignment horizontal="center" vertical="center"/>
      <protection locked="0"/>
    </xf>
    <xf numFmtId="3" fontId="35" fillId="6" borderId="7" xfId="1" applyNumberFormat="1" applyFont="1" applyFill="1" applyBorder="1" applyAlignment="1" applyProtection="1">
      <alignment horizontal="center" vertical="center"/>
      <protection locked="0"/>
    </xf>
    <xf numFmtId="3" fontId="35" fillId="6" borderId="8" xfId="1" applyNumberFormat="1" applyFont="1" applyFill="1" applyBorder="1" applyAlignment="1" applyProtection="1">
      <alignment horizontal="center" vertical="center"/>
      <protection locked="0"/>
    </xf>
    <xf numFmtId="0" fontId="31" fillId="3" borderId="0" xfId="1" applyFont="1" applyFill="1" applyAlignment="1">
      <alignment horizontal="center" vertical="center" wrapText="1"/>
    </xf>
    <xf numFmtId="0" fontId="2" fillId="4" borderId="3" xfId="1" applyFont="1" applyFill="1" applyBorder="1" applyAlignment="1">
      <alignment horizontal="left" vertical="center"/>
    </xf>
    <xf numFmtId="0" fontId="2" fillId="4" borderId="0" xfId="1" applyFont="1" applyFill="1" applyAlignment="1">
      <alignment horizontal="left" vertical="center"/>
    </xf>
    <xf numFmtId="0" fontId="2" fillId="4" borderId="2" xfId="1" applyFont="1" applyFill="1" applyBorder="1" applyAlignment="1">
      <alignment horizontal="left" vertical="center"/>
    </xf>
    <xf numFmtId="0" fontId="29" fillId="4" borderId="3" xfId="1" applyFont="1" applyFill="1" applyBorder="1" applyAlignment="1">
      <alignment horizontal="center" vertical="center" wrapText="1"/>
    </xf>
    <xf numFmtId="0" fontId="29" fillId="4" borderId="0" xfId="1" applyFont="1" applyFill="1" applyAlignment="1">
      <alignment horizontal="center" vertical="center" wrapText="1"/>
    </xf>
    <xf numFmtId="0" fontId="29" fillId="4" borderId="2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right" vertical="center"/>
    </xf>
    <xf numFmtId="0" fontId="33" fillId="3" borderId="0" xfId="1" applyFont="1" applyFill="1" applyAlignment="1" applyProtection="1">
      <alignment horizontal="center" vertical="center" wrapText="1"/>
      <protection locked="0"/>
    </xf>
    <xf numFmtId="0" fontId="5" fillId="5" borderId="3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167" fontId="8" fillId="4" borderId="0" xfId="4" applyFont="1" applyFill="1" applyBorder="1" applyAlignment="1" applyProtection="1">
      <alignment vertical="center"/>
      <protection locked="0"/>
    </xf>
  </cellXfs>
  <cellStyles count="6">
    <cellStyle name="Euro" xfId="4" xr:uid="{90FB2C81-A801-4CC7-B52E-95D57D0834EC}"/>
    <cellStyle name="Millares 2" xfId="2" xr:uid="{74D7283A-5CB7-4AC8-BDE9-33D86C4AD108}"/>
    <cellStyle name="Moneda [0] 2" xfId="3" xr:uid="{73BBD2C0-3697-4AF5-8E48-43EAA7E3AA66}"/>
    <cellStyle name="Normal" xfId="0" builtinId="0"/>
    <cellStyle name="Normal 2" xfId="1" xr:uid="{9329D90A-F3E4-443E-9B68-016D3B88C21B}"/>
    <cellStyle name="Porcentaje 2" xfId="5" xr:uid="{23BFA87F-83A7-4D43-9370-F00826C2F8E3}"/>
  </cellStyles>
  <dxfs count="1">
    <dxf>
      <font>
        <b val="0"/>
        <i val="0"/>
        <strike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14</xdr:col>
      <xdr:colOff>361950</xdr:colOff>
      <xdr:row>107</xdr:row>
      <xdr:rowOff>163405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F6A124-772C-71CC-4571-0F75760DA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525"/>
          <a:ext cx="11010900" cy="20537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81AD-B2AA-43FA-BEAE-DAF35B259763}">
  <sheetPr>
    <tabColor theme="4" tint="0.39997558519241921"/>
  </sheetPr>
  <dimension ref="A1:S107"/>
  <sheetViews>
    <sheetView tabSelected="1" zoomScale="85" zoomScaleNormal="85" workbookViewId="0">
      <selection activeCell="D101" sqref="D101"/>
    </sheetView>
  </sheetViews>
  <sheetFormatPr baseColWidth="10" defaultRowHeight="15" x14ac:dyDescent="0.25"/>
  <cols>
    <col min="1" max="1" width="6.7109375" style="4" customWidth="1"/>
    <col min="2" max="2" width="31" style="48" customWidth="1"/>
    <col min="3" max="9" width="23.140625" style="48" customWidth="1"/>
    <col min="10" max="10" width="7.7109375" style="4" customWidth="1"/>
    <col min="11" max="14" width="11.42578125" style="44"/>
    <col min="15" max="18" width="20.7109375" style="44" customWidth="1"/>
    <col min="19" max="19" width="11.42578125" style="44"/>
    <col min="20" max="16384" width="11.42578125" style="48"/>
  </cols>
  <sheetData>
    <row r="1" spans="1:19" ht="48" customHeight="1" x14ac:dyDescent="0.2">
      <c r="A1" s="46"/>
      <c r="B1" s="103" t="s">
        <v>112</v>
      </c>
      <c r="C1" s="104"/>
      <c r="D1" s="104"/>
      <c r="E1" s="104"/>
      <c r="F1" s="104"/>
      <c r="G1" s="104"/>
      <c r="H1" s="104"/>
      <c r="I1" s="105"/>
      <c r="J1" s="86"/>
    </row>
    <row r="2" spans="1:19" s="3" customFormat="1" ht="72" customHeight="1" x14ac:dyDescent="0.25">
      <c r="A2" s="4"/>
      <c r="B2" s="2"/>
      <c r="C2" s="106" t="s">
        <v>127</v>
      </c>
      <c r="D2" s="106"/>
      <c r="E2" s="106"/>
      <c r="F2" s="106"/>
      <c r="G2" s="106"/>
      <c r="H2" s="106"/>
      <c r="I2" s="38"/>
      <c r="J2" s="4"/>
      <c r="K2" s="85"/>
      <c r="L2" s="85"/>
      <c r="N2" s="39"/>
      <c r="O2" s="39"/>
      <c r="P2" s="39"/>
      <c r="Q2" s="39"/>
      <c r="R2" s="39"/>
      <c r="S2" s="39"/>
    </row>
    <row r="3" spans="1:19" ht="19.5" customHeight="1" x14ac:dyDescent="0.25">
      <c r="B3" s="107" t="s">
        <v>104</v>
      </c>
      <c r="C3" s="107"/>
      <c r="D3" s="43"/>
      <c r="E3" s="110" t="str">
        <f>IF(OR(F4=0,F4=""),"Introducir Horas/Año Convenio","")</f>
        <v/>
      </c>
      <c r="F3" s="10" t="s">
        <v>106</v>
      </c>
      <c r="G3" s="12"/>
      <c r="H3" s="10" t="s">
        <v>105</v>
      </c>
      <c r="I3" s="110" t="str">
        <f>IF(OR(H4=0,H4=""),"Introducir % Cotización Empresa","")</f>
        <v/>
      </c>
      <c r="N3" s="45"/>
      <c r="O3" s="45"/>
      <c r="P3" s="45"/>
      <c r="Q3" s="45"/>
      <c r="R3" s="45"/>
      <c r="S3" s="45"/>
    </row>
    <row r="4" spans="1:19" ht="19.5" customHeight="1" x14ac:dyDescent="0.25">
      <c r="B4" s="108"/>
      <c r="C4" s="108"/>
      <c r="D4" s="56"/>
      <c r="E4" s="111"/>
      <c r="F4" s="71">
        <v>1720</v>
      </c>
      <c r="G4" s="11"/>
      <c r="H4" s="72">
        <v>0.35899999999999999</v>
      </c>
      <c r="I4" s="111"/>
      <c r="N4" s="45"/>
      <c r="O4" s="45"/>
      <c r="P4" s="45"/>
      <c r="Q4" s="45"/>
      <c r="R4" s="45"/>
      <c r="S4" s="45"/>
    </row>
    <row r="5" spans="1:19" ht="6" customHeight="1" x14ac:dyDescent="0.25">
      <c r="B5" s="109"/>
      <c r="C5" s="109"/>
      <c r="D5" s="41"/>
      <c r="E5" s="112"/>
      <c r="F5" s="42"/>
      <c r="G5" s="42"/>
      <c r="H5" s="42"/>
      <c r="I5" s="112"/>
      <c r="N5" s="45"/>
      <c r="O5" s="47" t="s">
        <v>61</v>
      </c>
      <c r="P5" s="47" t="s">
        <v>73</v>
      </c>
      <c r="Q5" s="45"/>
      <c r="R5" s="45"/>
      <c r="S5" s="45"/>
    </row>
    <row r="6" spans="1:19" x14ac:dyDescent="0.25">
      <c r="B6" s="34"/>
      <c r="C6" s="46"/>
      <c r="D6" s="34"/>
      <c r="E6" s="34"/>
      <c r="F6" s="34"/>
      <c r="G6" s="34"/>
      <c r="H6" s="34"/>
      <c r="I6" s="34"/>
      <c r="N6" s="45"/>
      <c r="O6" s="45" t="s">
        <v>64</v>
      </c>
      <c r="P6" s="45" t="s">
        <v>72</v>
      </c>
      <c r="Q6" s="45"/>
      <c r="R6" s="45"/>
      <c r="S6" s="45"/>
    </row>
    <row r="7" spans="1:19" x14ac:dyDescent="0.25">
      <c r="B7" s="57" t="s">
        <v>0</v>
      </c>
      <c r="C7" s="87" t="s">
        <v>63</v>
      </c>
      <c r="D7" s="36" t="s">
        <v>60</v>
      </c>
      <c r="E7" s="36" t="s">
        <v>111</v>
      </c>
      <c r="F7" s="37" t="s">
        <v>103</v>
      </c>
      <c r="G7" s="37" t="s">
        <v>62</v>
      </c>
      <c r="H7" s="37" t="s">
        <v>2</v>
      </c>
      <c r="I7" s="37" t="s">
        <v>113</v>
      </c>
      <c r="N7" s="45"/>
      <c r="O7" s="45" t="s">
        <v>65</v>
      </c>
      <c r="P7" s="45" t="s">
        <v>4</v>
      </c>
      <c r="Q7" s="45"/>
      <c r="R7" s="45"/>
      <c r="S7" s="45"/>
    </row>
    <row r="8" spans="1:19" x14ac:dyDescent="0.25">
      <c r="B8" s="30" t="s">
        <v>50</v>
      </c>
      <c r="C8" s="63"/>
      <c r="D8" s="64"/>
      <c r="E8" s="65"/>
      <c r="F8" s="1" t="str">
        <f t="shared" ref="F8:F11" si="0">IFERROR(IF(AND(D8&lt;&gt;0,E8&lt;&gt;0),D8/$F$4*E8,""),"")</f>
        <v/>
      </c>
      <c r="G8" s="1" t="str">
        <f>IFERROR(F8*$H$4,"")</f>
        <v/>
      </c>
      <c r="H8" s="29" t="str">
        <f>IFERROR(F8+G8,"")</f>
        <v/>
      </c>
      <c r="I8" s="29" t="str">
        <f>IFERROR(H8/D8,"")</f>
        <v/>
      </c>
      <c r="N8" s="45"/>
      <c r="O8" s="45" t="s">
        <v>66</v>
      </c>
      <c r="P8" s="45" t="s">
        <v>5</v>
      </c>
      <c r="Q8" s="45"/>
      <c r="R8" s="45"/>
      <c r="S8" s="45"/>
    </row>
    <row r="9" spans="1:19" x14ac:dyDescent="0.25">
      <c r="B9" s="30" t="s">
        <v>51</v>
      </c>
      <c r="C9" s="63"/>
      <c r="D9" s="64"/>
      <c r="E9" s="65"/>
      <c r="F9" s="1" t="str">
        <f t="shared" si="0"/>
        <v/>
      </c>
      <c r="G9" s="1" t="str">
        <f t="shared" ref="G9:G17" si="1">IFERROR(F9*$H$4,"")</f>
        <v/>
      </c>
      <c r="H9" s="29" t="str">
        <f t="shared" ref="H9:H17" si="2">IFERROR(F9+G9,"")</f>
        <v/>
      </c>
      <c r="I9" s="29" t="str">
        <f t="shared" ref="I9:I17" si="3">IFERROR(H9/D9,"")</f>
        <v/>
      </c>
      <c r="N9" s="45"/>
      <c r="O9" s="45" t="s">
        <v>67</v>
      </c>
      <c r="P9" s="45" t="s">
        <v>6</v>
      </c>
      <c r="Q9" s="45"/>
      <c r="R9" s="45"/>
      <c r="S9" s="45"/>
    </row>
    <row r="10" spans="1:19" x14ac:dyDescent="0.25">
      <c r="B10" s="30" t="s">
        <v>52</v>
      </c>
      <c r="C10" s="63"/>
      <c r="D10" s="64"/>
      <c r="E10" s="65"/>
      <c r="F10" s="1" t="str">
        <f t="shared" si="0"/>
        <v/>
      </c>
      <c r="G10" s="1" t="str">
        <f t="shared" si="1"/>
        <v/>
      </c>
      <c r="H10" s="29" t="str">
        <f t="shared" si="2"/>
        <v/>
      </c>
      <c r="I10" s="29" t="str">
        <f t="shared" si="3"/>
        <v/>
      </c>
      <c r="N10" s="45"/>
      <c r="O10" s="45" t="s">
        <v>68</v>
      </c>
      <c r="P10" s="45" t="s">
        <v>7</v>
      </c>
      <c r="Q10" s="45"/>
      <c r="R10" s="45"/>
      <c r="S10" s="45"/>
    </row>
    <row r="11" spans="1:19" x14ac:dyDescent="0.25">
      <c r="B11" s="30" t="s">
        <v>53</v>
      </c>
      <c r="C11" s="63"/>
      <c r="D11" s="64"/>
      <c r="E11" s="65"/>
      <c r="F11" s="1" t="str">
        <f t="shared" si="0"/>
        <v/>
      </c>
      <c r="G11" s="1" t="str">
        <f t="shared" si="1"/>
        <v/>
      </c>
      <c r="H11" s="29" t="str">
        <f t="shared" si="2"/>
        <v/>
      </c>
      <c r="I11" s="29" t="str">
        <f t="shared" si="3"/>
        <v/>
      </c>
      <c r="N11" s="45"/>
      <c r="O11" s="45" t="s">
        <v>69</v>
      </c>
      <c r="P11" s="45" t="s">
        <v>8</v>
      </c>
      <c r="Q11" s="45"/>
      <c r="R11" s="45"/>
      <c r="S11" s="45"/>
    </row>
    <row r="12" spans="1:19" x14ac:dyDescent="0.25">
      <c r="B12" s="30" t="s">
        <v>54</v>
      </c>
      <c r="C12" s="63"/>
      <c r="D12" s="73"/>
      <c r="E12" s="65"/>
      <c r="F12" s="1" t="str">
        <f>IFERROR(IF(AND(D12&lt;&gt;0,E12&lt;&gt;0),D12/$F$4*E12,""),"")</f>
        <v/>
      </c>
      <c r="G12" s="1" t="str">
        <f t="shared" si="1"/>
        <v/>
      </c>
      <c r="H12" s="29" t="str">
        <f t="shared" si="2"/>
        <v/>
      </c>
      <c r="I12" s="29" t="str">
        <f t="shared" si="3"/>
        <v/>
      </c>
      <c r="N12" s="45"/>
      <c r="O12" s="45"/>
      <c r="P12" s="45" t="s">
        <v>70</v>
      </c>
      <c r="Q12" s="45"/>
      <c r="R12" s="45"/>
      <c r="S12" s="45"/>
    </row>
    <row r="13" spans="1:19" x14ac:dyDescent="0.25">
      <c r="B13" s="30" t="s">
        <v>55</v>
      </c>
      <c r="C13" s="63"/>
      <c r="D13" s="64"/>
      <c r="E13" s="65"/>
      <c r="F13" s="1" t="str">
        <f t="shared" ref="F13:F17" si="4">IFERROR(IF(AND(D13&lt;&gt;0,E13&lt;&gt;0),D13/$F$4*E13,""),"")</f>
        <v/>
      </c>
      <c r="G13" s="1" t="str">
        <f t="shared" si="1"/>
        <v/>
      </c>
      <c r="H13" s="29" t="str">
        <f t="shared" si="2"/>
        <v/>
      </c>
      <c r="I13" s="29" t="str">
        <f t="shared" si="3"/>
        <v/>
      </c>
      <c r="N13" s="45"/>
      <c r="O13" s="45"/>
      <c r="P13" s="45" t="s">
        <v>71</v>
      </c>
      <c r="Q13" s="45"/>
      <c r="R13" s="45"/>
      <c r="S13" s="45"/>
    </row>
    <row r="14" spans="1:19" x14ac:dyDescent="0.25">
      <c r="B14" s="30" t="s">
        <v>56</v>
      </c>
      <c r="C14" s="63"/>
      <c r="D14" s="64"/>
      <c r="E14" s="65"/>
      <c r="F14" s="1" t="str">
        <f t="shared" si="4"/>
        <v/>
      </c>
      <c r="G14" s="1" t="str">
        <f t="shared" si="1"/>
        <v/>
      </c>
      <c r="H14" s="29" t="str">
        <f t="shared" si="2"/>
        <v/>
      </c>
      <c r="I14" s="29" t="str">
        <f t="shared" si="3"/>
        <v/>
      </c>
      <c r="N14" s="45"/>
      <c r="O14" s="45"/>
      <c r="P14" s="45" t="s">
        <v>9</v>
      </c>
      <c r="Q14" s="45"/>
      <c r="R14" s="45"/>
      <c r="S14" s="45"/>
    </row>
    <row r="15" spans="1:19" x14ac:dyDescent="0.25">
      <c r="B15" s="30" t="s">
        <v>57</v>
      </c>
      <c r="C15" s="63"/>
      <c r="D15" s="64"/>
      <c r="E15" s="65"/>
      <c r="F15" s="1" t="str">
        <f t="shared" si="4"/>
        <v/>
      </c>
      <c r="G15" s="1" t="str">
        <f t="shared" si="1"/>
        <v/>
      </c>
      <c r="H15" s="29" t="str">
        <f t="shared" si="2"/>
        <v/>
      </c>
      <c r="I15" s="29" t="str">
        <f t="shared" si="3"/>
        <v/>
      </c>
      <c r="N15" s="45"/>
      <c r="O15" s="45"/>
      <c r="P15" s="45"/>
      <c r="Q15" s="45"/>
      <c r="R15" s="45"/>
      <c r="S15" s="45"/>
    </row>
    <row r="16" spans="1:19" x14ac:dyDescent="0.25">
      <c r="B16" s="30" t="s">
        <v>58</v>
      </c>
      <c r="C16" s="63"/>
      <c r="D16" s="64"/>
      <c r="E16" s="65"/>
      <c r="F16" s="1" t="str">
        <f t="shared" si="4"/>
        <v/>
      </c>
      <c r="G16" s="1" t="str">
        <f t="shared" si="1"/>
        <v/>
      </c>
      <c r="H16" s="29" t="str">
        <f t="shared" si="2"/>
        <v/>
      </c>
      <c r="I16" s="29" t="str">
        <f t="shared" si="3"/>
        <v/>
      </c>
      <c r="N16" s="45"/>
      <c r="O16" s="45"/>
      <c r="P16" s="50"/>
      <c r="Q16" s="50"/>
      <c r="R16" s="45"/>
      <c r="S16" s="45"/>
    </row>
    <row r="17" spans="2:19" x14ac:dyDescent="0.25">
      <c r="B17" s="30" t="s">
        <v>59</v>
      </c>
      <c r="C17" s="66"/>
      <c r="D17" s="67"/>
      <c r="E17" s="68"/>
      <c r="F17" s="1" t="str">
        <f t="shared" si="4"/>
        <v/>
      </c>
      <c r="G17" s="1" t="str">
        <f t="shared" si="1"/>
        <v/>
      </c>
      <c r="H17" s="29" t="str">
        <f t="shared" si="2"/>
        <v/>
      </c>
      <c r="I17" s="29" t="str">
        <f t="shared" si="3"/>
        <v/>
      </c>
      <c r="N17" s="45"/>
      <c r="O17" s="51"/>
      <c r="P17" s="52"/>
      <c r="Q17" s="52"/>
      <c r="R17" s="45"/>
      <c r="S17" s="45"/>
    </row>
    <row r="18" spans="2:19" x14ac:dyDescent="0.25">
      <c r="C18" s="53">
        <f>COUNTA(C8:C17)</f>
        <v>0</v>
      </c>
      <c r="D18" s="17">
        <f>SUM(D8:D17)</f>
        <v>0</v>
      </c>
      <c r="E18" s="18">
        <f>SUM(E8:E17)</f>
        <v>0</v>
      </c>
      <c r="F18" s="18">
        <f>SUM(F8:F17)</f>
        <v>0</v>
      </c>
      <c r="G18" s="18">
        <f>SUM(G8:G17)</f>
        <v>0</v>
      </c>
      <c r="H18" s="18">
        <f>SUM(H8:H17)</f>
        <v>0</v>
      </c>
      <c r="I18" s="88">
        <f>IFERROR(H18/D18,0)</f>
        <v>0</v>
      </c>
      <c r="N18" s="45"/>
      <c r="O18" s="45"/>
      <c r="P18" s="45"/>
      <c r="Q18" s="45"/>
      <c r="R18" s="45"/>
      <c r="S18" s="45"/>
    </row>
    <row r="19" spans="2:19" x14ac:dyDescent="0.25">
      <c r="B19" s="31"/>
      <c r="D19" s="32"/>
      <c r="E19" s="33"/>
      <c r="F19" s="34"/>
      <c r="G19" s="34"/>
      <c r="H19" s="34"/>
      <c r="I19" s="34"/>
      <c r="N19" s="45"/>
      <c r="O19" s="45"/>
      <c r="P19" s="45"/>
      <c r="Q19" s="45"/>
      <c r="R19" s="45"/>
      <c r="S19" s="45"/>
    </row>
    <row r="20" spans="2:19" x14ac:dyDescent="0.25">
      <c r="B20" s="57" t="s">
        <v>3</v>
      </c>
      <c r="C20" s="87" t="s">
        <v>63</v>
      </c>
      <c r="D20" s="35" t="s">
        <v>60</v>
      </c>
      <c r="E20" s="36" t="s">
        <v>111</v>
      </c>
      <c r="F20" s="37" t="s">
        <v>103</v>
      </c>
      <c r="G20" s="37" t="s">
        <v>62</v>
      </c>
      <c r="H20" s="37" t="s">
        <v>2</v>
      </c>
      <c r="I20" s="37" t="s">
        <v>113</v>
      </c>
      <c r="N20" s="45"/>
      <c r="O20" s="45"/>
      <c r="P20" s="45"/>
      <c r="Q20" s="45"/>
      <c r="R20" s="45"/>
      <c r="S20" s="45"/>
    </row>
    <row r="21" spans="2:19" x14ac:dyDescent="0.25">
      <c r="B21" s="30" t="s">
        <v>74</v>
      </c>
      <c r="C21" s="63"/>
      <c r="D21" s="64"/>
      <c r="E21" s="69"/>
      <c r="F21" s="1" t="str">
        <f t="shared" ref="F21:F24" si="5">IFERROR(IF(AND(D21&lt;&gt;0,E21&lt;&gt;0),D21/$F$4*E21,""),"")</f>
        <v/>
      </c>
      <c r="G21" s="1" t="str">
        <f>IFERROR(F21*$H$4,"")</f>
        <v/>
      </c>
      <c r="H21" s="29" t="str">
        <f>IFERROR(F21+G21,"")</f>
        <v/>
      </c>
      <c r="I21" s="29" t="str">
        <f>IFERROR(H21/D21,"")</f>
        <v/>
      </c>
      <c r="N21" s="45"/>
      <c r="O21" s="45"/>
      <c r="P21" s="45"/>
      <c r="Q21" s="45"/>
      <c r="R21" s="45"/>
      <c r="S21" s="45"/>
    </row>
    <row r="22" spans="2:19" x14ac:dyDescent="0.25">
      <c r="B22" s="30" t="s">
        <v>75</v>
      </c>
      <c r="C22" s="63"/>
      <c r="D22" s="64"/>
      <c r="E22" s="69"/>
      <c r="F22" s="1" t="str">
        <f t="shared" si="5"/>
        <v/>
      </c>
      <c r="G22" s="1" t="str">
        <f t="shared" ref="G22:G30" si="6">IFERROR(F22*$H$4,"")</f>
        <v/>
      </c>
      <c r="H22" s="29" t="str">
        <f t="shared" ref="H22:H30" si="7">IFERROR(F22+G22,"")</f>
        <v/>
      </c>
      <c r="I22" s="29" t="str">
        <f t="shared" ref="I22:I30" si="8">IFERROR(H22/D22,"")</f>
        <v/>
      </c>
      <c r="N22" s="45"/>
      <c r="O22" s="45"/>
      <c r="P22" s="45"/>
      <c r="Q22" s="45"/>
      <c r="R22" s="45"/>
      <c r="S22" s="45"/>
    </row>
    <row r="23" spans="2:19" x14ac:dyDescent="0.25">
      <c r="B23" s="30" t="s">
        <v>76</v>
      </c>
      <c r="C23" s="63"/>
      <c r="D23" s="64"/>
      <c r="E23" s="69"/>
      <c r="F23" s="1" t="str">
        <f t="shared" si="5"/>
        <v/>
      </c>
      <c r="G23" s="1" t="str">
        <f t="shared" si="6"/>
        <v/>
      </c>
      <c r="H23" s="29" t="str">
        <f t="shared" si="7"/>
        <v/>
      </c>
      <c r="I23" s="29" t="str">
        <f t="shared" si="8"/>
        <v/>
      </c>
      <c r="N23" s="45"/>
      <c r="O23" s="45"/>
      <c r="P23" s="45"/>
      <c r="Q23" s="45"/>
      <c r="R23" s="45"/>
      <c r="S23" s="45"/>
    </row>
    <row r="24" spans="2:19" x14ac:dyDescent="0.25">
      <c r="B24" s="30" t="s">
        <v>77</v>
      </c>
      <c r="C24" s="63"/>
      <c r="D24" s="64"/>
      <c r="E24" s="69"/>
      <c r="F24" s="1" t="str">
        <f t="shared" si="5"/>
        <v/>
      </c>
      <c r="G24" s="1" t="str">
        <f t="shared" si="6"/>
        <v/>
      </c>
      <c r="H24" s="29" t="str">
        <f t="shared" si="7"/>
        <v/>
      </c>
      <c r="I24" s="29" t="str">
        <f t="shared" si="8"/>
        <v/>
      </c>
      <c r="N24" s="45"/>
      <c r="O24" s="45"/>
      <c r="P24" s="45"/>
      <c r="Q24" s="45"/>
      <c r="R24" s="45"/>
      <c r="S24" s="45"/>
    </row>
    <row r="25" spans="2:19" x14ac:dyDescent="0.25">
      <c r="B25" s="30" t="s">
        <v>78</v>
      </c>
      <c r="C25" s="63"/>
      <c r="D25" s="64"/>
      <c r="E25" s="69"/>
      <c r="F25" s="1" t="str">
        <f>IFERROR(IF(AND(D25&lt;&gt;0,E25&lt;&gt;0),D25/$F$4*E25,""),"")</f>
        <v/>
      </c>
      <c r="G25" s="1" t="str">
        <f t="shared" si="6"/>
        <v/>
      </c>
      <c r="H25" s="29" t="str">
        <f t="shared" si="7"/>
        <v/>
      </c>
      <c r="I25" s="29" t="str">
        <f t="shared" si="8"/>
        <v/>
      </c>
      <c r="N25" s="45"/>
      <c r="O25" s="45"/>
      <c r="P25" s="45"/>
      <c r="Q25" s="45"/>
      <c r="R25" s="45"/>
      <c r="S25" s="45"/>
    </row>
    <row r="26" spans="2:19" x14ac:dyDescent="0.25">
      <c r="B26" s="30" t="s">
        <v>79</v>
      </c>
      <c r="C26" s="63"/>
      <c r="D26" s="64"/>
      <c r="E26" s="69"/>
      <c r="F26" s="1" t="str">
        <f t="shared" ref="F26:F30" si="9">IFERROR(IF(AND(D26&lt;&gt;0,E26&lt;&gt;0),D26/$F$4*E26,""),"")</f>
        <v/>
      </c>
      <c r="G26" s="1" t="str">
        <f t="shared" si="6"/>
        <v/>
      </c>
      <c r="H26" s="29" t="str">
        <f t="shared" si="7"/>
        <v/>
      </c>
      <c r="I26" s="29" t="str">
        <f t="shared" si="8"/>
        <v/>
      </c>
    </row>
    <row r="27" spans="2:19" x14ac:dyDescent="0.25">
      <c r="B27" s="30" t="s">
        <v>80</v>
      </c>
      <c r="C27" s="63"/>
      <c r="D27" s="64"/>
      <c r="E27" s="69"/>
      <c r="F27" s="1" t="str">
        <f t="shared" si="9"/>
        <v/>
      </c>
      <c r="G27" s="1" t="str">
        <f t="shared" si="6"/>
        <v/>
      </c>
      <c r="H27" s="29" t="str">
        <f t="shared" si="7"/>
        <v/>
      </c>
      <c r="I27" s="29" t="str">
        <f t="shared" si="8"/>
        <v/>
      </c>
    </row>
    <row r="28" spans="2:19" x14ac:dyDescent="0.25">
      <c r="B28" s="30" t="s">
        <v>81</v>
      </c>
      <c r="C28" s="63"/>
      <c r="D28" s="64"/>
      <c r="E28" s="69"/>
      <c r="F28" s="1" t="str">
        <f t="shared" si="9"/>
        <v/>
      </c>
      <c r="G28" s="1" t="str">
        <f t="shared" si="6"/>
        <v/>
      </c>
      <c r="H28" s="29" t="str">
        <f t="shared" si="7"/>
        <v/>
      </c>
      <c r="I28" s="29" t="str">
        <f t="shared" si="8"/>
        <v/>
      </c>
    </row>
    <row r="29" spans="2:19" x14ac:dyDescent="0.25">
      <c r="B29" s="30" t="s">
        <v>82</v>
      </c>
      <c r="C29" s="63"/>
      <c r="D29" s="64"/>
      <c r="E29" s="69"/>
      <c r="F29" s="1" t="str">
        <f t="shared" si="9"/>
        <v/>
      </c>
      <c r="G29" s="1" t="str">
        <f t="shared" si="6"/>
        <v/>
      </c>
      <c r="H29" s="29" t="str">
        <f t="shared" si="7"/>
        <v/>
      </c>
      <c r="I29" s="29" t="str">
        <f t="shared" si="8"/>
        <v/>
      </c>
    </row>
    <row r="30" spans="2:19" x14ac:dyDescent="0.25">
      <c r="B30" s="30" t="s">
        <v>83</v>
      </c>
      <c r="C30" s="66"/>
      <c r="D30" s="67"/>
      <c r="E30" s="70"/>
      <c r="F30" s="1" t="str">
        <f t="shared" si="9"/>
        <v/>
      </c>
      <c r="G30" s="1" t="str">
        <f t="shared" si="6"/>
        <v/>
      </c>
      <c r="H30" s="29" t="str">
        <f t="shared" si="7"/>
        <v/>
      </c>
      <c r="I30" s="29" t="str">
        <f t="shared" si="8"/>
        <v/>
      </c>
    </row>
    <row r="31" spans="2:19" ht="13.5" customHeight="1" x14ac:dyDescent="0.25">
      <c r="C31" s="53">
        <f>COUNTA(C21:C30)</f>
        <v>0</v>
      </c>
      <c r="D31" s="17">
        <f>SUM(D21:D30)</f>
        <v>0</v>
      </c>
      <c r="E31" s="18">
        <f>SUM(E21:E30)</f>
        <v>0</v>
      </c>
      <c r="F31" s="18">
        <f>SUM(F21:F30)</f>
        <v>0</v>
      </c>
      <c r="G31" s="18">
        <f>SUM(G21:G30)</f>
        <v>0</v>
      </c>
      <c r="H31" s="18">
        <f>SUM(H21:H30)</f>
        <v>0</v>
      </c>
      <c r="I31" s="88">
        <f>IFERROR(H31/D18,0)</f>
        <v>0</v>
      </c>
    </row>
    <row r="32" spans="2:19" ht="15.75" customHeight="1" x14ac:dyDescent="0.25">
      <c r="C32" s="19"/>
      <c r="E32" s="20"/>
      <c r="F32" s="21"/>
      <c r="G32" s="21"/>
      <c r="H32" s="22"/>
      <c r="I32" s="23"/>
    </row>
    <row r="33" spans="1:19" ht="27" customHeight="1" x14ac:dyDescent="0.25">
      <c r="B33" s="113" t="s">
        <v>114</v>
      </c>
      <c r="C33" s="5" t="s">
        <v>1</v>
      </c>
      <c r="D33" s="6" t="s">
        <v>60</v>
      </c>
      <c r="E33" s="5" t="s">
        <v>111</v>
      </c>
      <c r="F33" s="5" t="s">
        <v>103</v>
      </c>
      <c r="G33" s="5" t="s">
        <v>62</v>
      </c>
      <c r="H33" s="5" t="s">
        <v>2</v>
      </c>
      <c r="I33" s="89" t="s">
        <v>115</v>
      </c>
    </row>
    <row r="34" spans="1:19" ht="21.75" customHeight="1" x14ac:dyDescent="0.25">
      <c r="B34" s="114"/>
      <c r="C34" s="7">
        <f>C18+C31</f>
        <v>0</v>
      </c>
      <c r="D34" s="24">
        <f>D18+D31</f>
        <v>0</v>
      </c>
      <c r="E34" s="9">
        <f>E31+E18</f>
        <v>0</v>
      </c>
      <c r="F34" s="9">
        <f>F31+F18</f>
        <v>0</v>
      </c>
      <c r="G34" s="9">
        <f>G31+G18</f>
        <v>0</v>
      </c>
      <c r="H34" s="9">
        <f>H31+H18</f>
        <v>0</v>
      </c>
      <c r="I34" s="9">
        <f>IFERROR(I31+I18,0)</f>
        <v>0</v>
      </c>
    </row>
    <row r="35" spans="1:19" x14ac:dyDescent="0.25">
      <c r="C35" s="19"/>
      <c r="D35" s="19"/>
      <c r="E35" s="2"/>
      <c r="F35" s="25"/>
      <c r="G35" s="25"/>
      <c r="H35" s="26"/>
    </row>
    <row r="36" spans="1:19" ht="18.75" customHeight="1" x14ac:dyDescent="0.2">
      <c r="A36" s="117"/>
      <c r="B36" s="117"/>
      <c r="C36" s="117"/>
      <c r="D36" s="117"/>
      <c r="E36" s="117"/>
      <c r="F36" s="117"/>
      <c r="G36" s="117"/>
      <c r="H36" s="117"/>
      <c r="I36" s="117"/>
      <c r="J36" s="117"/>
    </row>
    <row r="37" spans="1:19" s="3" customFormat="1" ht="51.75" customHeight="1" x14ac:dyDescent="0.25">
      <c r="A37" s="4"/>
      <c r="B37" s="2"/>
      <c r="C37" s="106" t="s">
        <v>116</v>
      </c>
      <c r="D37" s="106"/>
      <c r="E37" s="106"/>
      <c r="F37" s="106"/>
      <c r="G37" s="106"/>
      <c r="H37" s="106"/>
      <c r="I37" s="38"/>
      <c r="J37" s="4"/>
      <c r="K37" s="85"/>
      <c r="L37" s="85"/>
      <c r="N37" s="39"/>
      <c r="O37" s="39"/>
      <c r="P37" s="39"/>
      <c r="Q37" s="39"/>
      <c r="R37" s="39"/>
      <c r="S37" s="39"/>
    </row>
    <row r="38" spans="1:19" x14ac:dyDescent="0.25">
      <c r="C38" s="19"/>
      <c r="D38" s="19"/>
      <c r="E38" s="2"/>
      <c r="F38" s="25"/>
      <c r="G38" s="25"/>
      <c r="H38" s="26"/>
    </row>
    <row r="39" spans="1:19" ht="45.75" customHeight="1" x14ac:dyDescent="0.25">
      <c r="B39" s="90" t="s">
        <v>99</v>
      </c>
      <c r="C39" s="27"/>
      <c r="D39" s="27"/>
      <c r="E39" s="27"/>
      <c r="F39" s="27"/>
      <c r="G39" s="27"/>
      <c r="H39" s="27"/>
      <c r="I39" s="27"/>
    </row>
    <row r="40" spans="1:19" x14ac:dyDescent="0.25">
      <c r="C40" s="14"/>
      <c r="D40" s="14"/>
      <c r="E40" s="14"/>
      <c r="F40" s="14"/>
      <c r="G40" s="28"/>
      <c r="H40" s="49"/>
      <c r="I40" s="3"/>
    </row>
    <row r="41" spans="1:19" x14ac:dyDescent="0.25">
      <c r="B41" s="58" t="s">
        <v>10</v>
      </c>
      <c r="C41" s="14"/>
      <c r="D41" s="14"/>
      <c r="E41" s="2"/>
      <c r="F41" s="2"/>
      <c r="G41" s="58" t="s">
        <v>11</v>
      </c>
      <c r="H41" s="49"/>
      <c r="I41" s="16"/>
    </row>
    <row r="42" spans="1:19" x14ac:dyDescent="0.25">
      <c r="C42" s="13" t="s">
        <v>12</v>
      </c>
      <c r="D42" s="62"/>
      <c r="E42" s="2"/>
      <c r="F42" s="2"/>
      <c r="G42" s="2"/>
      <c r="H42" s="13" t="s">
        <v>13</v>
      </c>
      <c r="I42" s="62"/>
    </row>
    <row r="43" spans="1:19" x14ac:dyDescent="0.25">
      <c r="C43" s="13" t="s">
        <v>14</v>
      </c>
      <c r="D43" s="62"/>
      <c r="E43" s="2"/>
      <c r="F43" s="2"/>
      <c r="G43" s="2"/>
      <c r="H43" s="13" t="s">
        <v>40</v>
      </c>
      <c r="I43" s="62"/>
    </row>
    <row r="44" spans="1:19" x14ac:dyDescent="0.25">
      <c r="C44" s="13" t="s">
        <v>92</v>
      </c>
      <c r="D44" s="62"/>
      <c r="E44" s="2"/>
      <c r="F44" s="2"/>
      <c r="G44" s="2"/>
      <c r="H44" s="13" t="s">
        <v>15</v>
      </c>
      <c r="I44" s="62"/>
    </row>
    <row r="45" spans="1:19" x14ac:dyDescent="0.25">
      <c r="C45" s="13" t="s">
        <v>16</v>
      </c>
      <c r="D45" s="62"/>
      <c r="E45" s="2"/>
      <c r="F45" s="2"/>
      <c r="G45" s="2"/>
      <c r="H45" s="13" t="s">
        <v>43</v>
      </c>
      <c r="I45" s="62"/>
    </row>
    <row r="46" spans="1:19" x14ac:dyDescent="0.25">
      <c r="C46" s="13" t="s">
        <v>17</v>
      </c>
      <c r="D46" s="62"/>
      <c r="E46" s="2"/>
      <c r="F46" s="2"/>
    </row>
    <row r="47" spans="1:19" x14ac:dyDescent="0.25">
      <c r="C47" s="13" t="s">
        <v>19</v>
      </c>
      <c r="D47" s="62"/>
      <c r="E47" s="2"/>
      <c r="F47" s="2"/>
      <c r="G47" s="59" t="s">
        <v>18</v>
      </c>
      <c r="H47" s="49"/>
      <c r="I47" s="16"/>
    </row>
    <row r="48" spans="1:19" x14ac:dyDescent="0.25">
      <c r="C48" s="13" t="s">
        <v>21</v>
      </c>
      <c r="D48" s="62"/>
      <c r="E48" s="2"/>
      <c r="F48" s="2"/>
      <c r="G48" s="2"/>
      <c r="H48" s="13" t="s">
        <v>20</v>
      </c>
      <c r="I48" s="62"/>
    </row>
    <row r="49" spans="2:9" x14ac:dyDescent="0.25">
      <c r="C49" s="13" t="s">
        <v>22</v>
      </c>
      <c r="D49" s="62"/>
      <c r="E49" s="3"/>
      <c r="F49" s="3"/>
      <c r="G49" s="2"/>
      <c r="H49" s="13" t="s">
        <v>88</v>
      </c>
      <c r="I49" s="62"/>
    </row>
    <row r="50" spans="2:9" x14ac:dyDescent="0.25">
      <c r="C50" s="13" t="s">
        <v>33</v>
      </c>
      <c r="D50" s="62"/>
      <c r="G50" s="2"/>
      <c r="H50" s="13" t="s">
        <v>86</v>
      </c>
      <c r="I50" s="62"/>
    </row>
    <row r="51" spans="2:9" x14ac:dyDescent="0.25">
      <c r="C51" s="13" t="s">
        <v>39</v>
      </c>
      <c r="D51" s="62"/>
      <c r="G51" s="2"/>
      <c r="H51" s="13" t="s">
        <v>23</v>
      </c>
      <c r="I51" s="62"/>
    </row>
    <row r="52" spans="2:9" x14ac:dyDescent="0.25">
      <c r="C52" s="13" t="s">
        <v>34</v>
      </c>
      <c r="D52" s="62"/>
      <c r="E52" s="3"/>
      <c r="F52" s="3"/>
      <c r="G52" s="2"/>
      <c r="H52" s="13" t="s">
        <v>24</v>
      </c>
      <c r="I52" s="62"/>
    </row>
    <row r="53" spans="2:9" x14ac:dyDescent="0.25">
      <c r="C53" s="13" t="s">
        <v>31</v>
      </c>
      <c r="D53" s="62"/>
      <c r="E53" s="2"/>
      <c r="F53" s="2"/>
      <c r="G53" s="2"/>
      <c r="H53" s="13" t="s">
        <v>87</v>
      </c>
      <c r="I53" s="62"/>
    </row>
    <row r="54" spans="2:9" x14ac:dyDescent="0.25">
      <c r="C54" s="13" t="s">
        <v>36</v>
      </c>
      <c r="D54" s="62"/>
      <c r="E54" s="2"/>
      <c r="F54" s="2"/>
    </row>
    <row r="55" spans="2:9" x14ac:dyDescent="0.25">
      <c r="C55" s="13" t="s">
        <v>37</v>
      </c>
      <c r="D55" s="62"/>
      <c r="E55" s="2"/>
      <c r="F55" s="2"/>
      <c r="G55" s="59" t="s">
        <v>44</v>
      </c>
      <c r="H55" s="49"/>
      <c r="I55" s="16"/>
    </row>
    <row r="56" spans="2:9" x14ac:dyDescent="0.25">
      <c r="C56" s="13" t="s">
        <v>25</v>
      </c>
      <c r="D56" s="62"/>
      <c r="E56" s="2"/>
      <c r="F56" s="2"/>
      <c r="G56" s="2"/>
      <c r="H56" s="13" t="s">
        <v>27</v>
      </c>
      <c r="I56" s="62"/>
    </row>
    <row r="57" spans="2:9" x14ac:dyDescent="0.25">
      <c r="C57" s="13" t="s">
        <v>38</v>
      </c>
      <c r="D57" s="62"/>
      <c r="E57" s="2"/>
      <c r="F57" s="2"/>
      <c r="G57" s="2"/>
      <c r="H57" s="13" t="s">
        <v>101</v>
      </c>
      <c r="I57" s="62"/>
    </row>
    <row r="58" spans="2:9" x14ac:dyDescent="0.25">
      <c r="C58" s="13" t="s">
        <v>91</v>
      </c>
      <c r="D58" s="62"/>
      <c r="E58" s="2"/>
      <c r="F58" s="2"/>
      <c r="G58" s="2"/>
      <c r="H58" s="13" t="s">
        <v>29</v>
      </c>
      <c r="I58" s="62"/>
    </row>
    <row r="59" spans="2:9" x14ac:dyDescent="0.25">
      <c r="C59" s="13" t="s">
        <v>41</v>
      </c>
      <c r="D59" s="62"/>
      <c r="E59" s="2"/>
      <c r="F59" s="2"/>
      <c r="G59" s="2"/>
      <c r="H59" s="13" t="s">
        <v>30</v>
      </c>
      <c r="I59" s="62"/>
    </row>
    <row r="60" spans="2:9" x14ac:dyDescent="0.25">
      <c r="C60" s="46"/>
      <c r="E60" s="15"/>
      <c r="F60" s="15"/>
      <c r="G60" s="2"/>
      <c r="H60" s="13" t="s">
        <v>32</v>
      </c>
      <c r="I60" s="62"/>
    </row>
    <row r="61" spans="2:9" x14ac:dyDescent="0.25">
      <c r="B61" s="59" t="s">
        <v>26</v>
      </c>
      <c r="C61" s="54"/>
      <c r="D61" s="16"/>
      <c r="E61" s="2"/>
      <c r="F61" s="2"/>
      <c r="G61" s="2"/>
      <c r="H61" s="13" t="s">
        <v>49</v>
      </c>
      <c r="I61" s="62"/>
    </row>
    <row r="62" spans="2:9" x14ac:dyDescent="0.25">
      <c r="C62" s="13" t="s">
        <v>28</v>
      </c>
      <c r="D62" s="62"/>
      <c r="E62" s="2"/>
      <c r="F62" s="2"/>
      <c r="G62" s="46"/>
      <c r="H62" s="13" t="s">
        <v>48</v>
      </c>
      <c r="I62" s="62"/>
    </row>
    <row r="63" spans="2:9" x14ac:dyDescent="0.25">
      <c r="C63" s="13" t="s">
        <v>90</v>
      </c>
      <c r="D63" s="62"/>
      <c r="E63" s="2"/>
      <c r="F63" s="2"/>
      <c r="I63" s="46"/>
    </row>
    <row r="64" spans="2:9" x14ac:dyDescent="0.25">
      <c r="C64" s="13" t="s">
        <v>100</v>
      </c>
      <c r="D64" s="62"/>
      <c r="E64" s="2"/>
      <c r="F64" s="2"/>
      <c r="G64" s="59" t="s">
        <v>96</v>
      </c>
      <c r="H64" s="49"/>
      <c r="I64" s="14"/>
    </row>
    <row r="65" spans="1:19" x14ac:dyDescent="0.25">
      <c r="C65" s="13" t="s">
        <v>47</v>
      </c>
      <c r="D65" s="62"/>
      <c r="E65" s="2"/>
      <c r="F65" s="2"/>
      <c r="G65" s="2"/>
      <c r="H65" s="13" t="s">
        <v>35</v>
      </c>
      <c r="I65" s="62"/>
    </row>
    <row r="66" spans="1:19" x14ac:dyDescent="0.25">
      <c r="C66" s="13" t="s">
        <v>89</v>
      </c>
      <c r="D66" s="62"/>
      <c r="E66" s="2"/>
      <c r="F66" s="2"/>
      <c r="G66" s="2"/>
      <c r="H66" s="13" t="s">
        <v>98</v>
      </c>
      <c r="I66" s="62"/>
    </row>
    <row r="67" spans="1:19" x14ac:dyDescent="0.25">
      <c r="C67" s="55"/>
      <c r="E67" s="2"/>
      <c r="F67" s="2"/>
      <c r="G67" s="46"/>
      <c r="H67" s="13" t="s">
        <v>97</v>
      </c>
      <c r="I67" s="62"/>
    </row>
    <row r="68" spans="1:19" x14ac:dyDescent="0.25">
      <c r="B68" s="59" t="s">
        <v>42</v>
      </c>
      <c r="C68" s="46"/>
      <c r="D68" s="49"/>
      <c r="E68" s="46"/>
      <c r="F68" s="46"/>
    </row>
    <row r="69" spans="1:19" x14ac:dyDescent="0.25">
      <c r="C69" s="40" t="s">
        <v>84</v>
      </c>
      <c r="D69" s="62"/>
      <c r="E69" s="2"/>
      <c r="F69" s="2"/>
      <c r="G69" s="60" t="s">
        <v>85</v>
      </c>
      <c r="H69" s="12"/>
      <c r="I69" s="12"/>
    </row>
    <row r="70" spans="1:19" x14ac:dyDescent="0.25">
      <c r="C70" s="40" t="s">
        <v>45</v>
      </c>
      <c r="D70" s="62"/>
      <c r="E70" s="2"/>
      <c r="F70" s="2"/>
      <c r="G70" s="11"/>
      <c r="H70" s="91" t="s">
        <v>117</v>
      </c>
      <c r="I70" s="120"/>
    </row>
    <row r="71" spans="1:19" x14ac:dyDescent="0.25">
      <c r="C71" s="40" t="s">
        <v>46</v>
      </c>
      <c r="D71" s="62"/>
      <c r="E71" s="2"/>
      <c r="F71" s="2"/>
      <c r="G71" s="11"/>
      <c r="H71" s="91" t="s">
        <v>128</v>
      </c>
      <c r="I71" s="120"/>
    </row>
    <row r="72" spans="1:19" x14ac:dyDescent="0.25">
      <c r="C72" s="40" t="s">
        <v>93</v>
      </c>
      <c r="D72" s="62"/>
      <c r="G72" s="11"/>
      <c r="H72" s="91" t="s">
        <v>129</v>
      </c>
      <c r="I72" s="120"/>
    </row>
    <row r="73" spans="1:19" x14ac:dyDescent="0.25">
      <c r="C73" s="40" t="s">
        <v>94</v>
      </c>
      <c r="D73" s="62"/>
      <c r="G73" s="11"/>
      <c r="H73" s="91" t="s">
        <v>130</v>
      </c>
      <c r="I73" s="120"/>
    </row>
    <row r="74" spans="1:19" ht="17.25" customHeight="1" x14ac:dyDescent="0.25">
      <c r="C74" s="40" t="s">
        <v>95</v>
      </c>
      <c r="D74" s="62"/>
      <c r="G74" s="11"/>
      <c r="H74" s="91" t="s">
        <v>131</v>
      </c>
      <c r="I74" s="120"/>
    </row>
    <row r="75" spans="1:19" x14ac:dyDescent="0.25">
      <c r="C75" s="3"/>
      <c r="D75" s="3"/>
      <c r="E75" s="3"/>
      <c r="F75" s="3"/>
      <c r="G75" s="3"/>
      <c r="H75" s="3"/>
      <c r="I75" s="3"/>
    </row>
    <row r="76" spans="1:19" ht="32.25" customHeight="1" x14ac:dyDescent="0.25">
      <c r="B76" s="118" t="s">
        <v>102</v>
      </c>
      <c r="C76" s="118"/>
      <c r="D76" s="5"/>
      <c r="E76" s="6"/>
      <c r="F76" s="5"/>
      <c r="G76" s="5"/>
      <c r="H76" s="89" t="s">
        <v>118</v>
      </c>
      <c r="I76" s="89" t="s">
        <v>119</v>
      </c>
    </row>
    <row r="77" spans="1:19" ht="22.5" customHeight="1" x14ac:dyDescent="0.25">
      <c r="B77" s="119"/>
      <c r="C77" s="119"/>
      <c r="D77" s="8"/>
      <c r="E77" s="8"/>
      <c r="F77" s="8"/>
      <c r="G77" s="8"/>
      <c r="H77" s="9">
        <f>SUM(D42:D74)+SUM(I42:I68)</f>
        <v>0</v>
      </c>
      <c r="I77" s="9">
        <f>IFERROR(H77/D18,0)</f>
        <v>0</v>
      </c>
    </row>
    <row r="78" spans="1:19" ht="28.5" customHeight="1" x14ac:dyDescent="0.25">
      <c r="B78" s="2"/>
      <c r="C78" s="2"/>
      <c r="D78" s="2"/>
      <c r="E78" s="2"/>
      <c r="F78" s="2"/>
      <c r="G78" s="2"/>
      <c r="H78" s="2"/>
      <c r="I78" s="46"/>
    </row>
    <row r="79" spans="1:19" ht="17.25" customHeight="1" x14ac:dyDescent="0.2">
      <c r="A79" s="117"/>
      <c r="B79" s="117"/>
      <c r="C79" s="117"/>
      <c r="D79" s="117"/>
      <c r="E79" s="117"/>
      <c r="F79" s="117"/>
      <c r="G79" s="117"/>
      <c r="H79" s="117"/>
      <c r="I79" s="117"/>
      <c r="J79" s="117"/>
    </row>
    <row r="80" spans="1:19" s="3" customFormat="1" ht="59.25" customHeight="1" x14ac:dyDescent="0.25">
      <c r="A80" s="4"/>
      <c r="B80" s="2"/>
      <c r="C80" s="106" t="s">
        <v>120</v>
      </c>
      <c r="D80" s="106"/>
      <c r="E80" s="106"/>
      <c r="F80" s="106"/>
      <c r="G80" s="106"/>
      <c r="H80" s="106"/>
      <c r="I80" s="38"/>
      <c r="J80" s="4"/>
      <c r="K80" s="85"/>
      <c r="L80" s="85"/>
      <c r="N80" s="39"/>
      <c r="O80" s="39"/>
      <c r="P80" s="39"/>
      <c r="Q80" s="39"/>
      <c r="R80" s="39"/>
      <c r="S80" s="39"/>
    </row>
    <row r="82" spans="2:9" ht="45.75" customHeight="1" x14ac:dyDescent="0.25">
      <c r="B82" s="90" t="s">
        <v>121</v>
      </c>
      <c r="C82" s="27"/>
      <c r="D82" s="27"/>
      <c r="E82" s="27"/>
      <c r="F82" s="27"/>
      <c r="G82" s="27"/>
      <c r="H82" s="27"/>
      <c r="I82" s="27"/>
    </row>
    <row r="85" spans="2:9" ht="19.5" x14ac:dyDescent="0.25">
      <c r="B85" s="92"/>
      <c r="C85" s="93"/>
      <c r="D85" s="93"/>
      <c r="E85" s="74"/>
      <c r="F85" s="74"/>
      <c r="G85" s="74"/>
      <c r="H85" s="74"/>
      <c r="I85" s="74"/>
    </row>
    <row r="86" spans="2:9" ht="36.75" customHeight="1" x14ac:dyDescent="0.25">
      <c r="B86" s="94" t="s">
        <v>122</v>
      </c>
      <c r="C86" s="93"/>
      <c r="D86" s="93"/>
      <c r="E86" s="74"/>
      <c r="F86" s="74"/>
      <c r="G86" s="74"/>
      <c r="H86" s="74"/>
      <c r="I86" s="74"/>
    </row>
    <row r="87" spans="2:9" ht="18" customHeight="1" x14ac:dyDescent="0.25">
      <c r="B87" s="95"/>
      <c r="C87" s="93"/>
      <c r="D87" s="93"/>
      <c r="E87" s="74"/>
      <c r="F87" s="76"/>
      <c r="G87" s="96"/>
      <c r="H87" s="74"/>
      <c r="I87" s="74"/>
    </row>
    <row r="88" spans="2:9" ht="18" customHeight="1" x14ac:dyDescent="0.25">
      <c r="B88" s="95"/>
      <c r="C88" s="93"/>
      <c r="D88" s="93"/>
      <c r="E88" s="74"/>
      <c r="F88" s="76" t="s">
        <v>123</v>
      </c>
      <c r="G88" s="97">
        <f>H34</f>
        <v>0</v>
      </c>
      <c r="H88" s="74"/>
      <c r="I88" s="74"/>
    </row>
    <row r="89" spans="2:9" ht="18" customHeight="1" x14ac:dyDescent="0.25">
      <c r="B89" s="95"/>
      <c r="C89" s="93"/>
      <c r="D89" s="93"/>
      <c r="E89" s="74"/>
      <c r="F89" s="76"/>
      <c r="G89" s="96"/>
      <c r="H89" s="74"/>
      <c r="I89" s="74"/>
    </row>
    <row r="90" spans="2:9" ht="18" customHeight="1" x14ac:dyDescent="0.25">
      <c r="B90" s="95"/>
      <c r="C90" s="93"/>
      <c r="D90" s="93"/>
      <c r="E90" s="74"/>
      <c r="F90" s="76" t="s">
        <v>124</v>
      </c>
      <c r="G90" s="97">
        <f>H77</f>
        <v>0</v>
      </c>
      <c r="H90" s="74"/>
      <c r="I90" s="74"/>
    </row>
    <row r="91" spans="2:9" ht="6.75" customHeight="1" x14ac:dyDescent="0.25">
      <c r="B91" s="95"/>
      <c r="C91" s="93"/>
      <c r="D91" s="93"/>
      <c r="E91" s="74"/>
      <c r="F91" s="76"/>
      <c r="G91" s="96"/>
      <c r="H91" s="74"/>
      <c r="I91" s="74"/>
    </row>
    <row r="92" spans="2:9" ht="27.75" customHeight="1" x14ac:dyDescent="0.25">
      <c r="B92" s="74"/>
      <c r="C92" s="74"/>
      <c r="D92" s="74"/>
      <c r="E92" s="98"/>
      <c r="F92" s="99" t="s">
        <v>125</v>
      </c>
      <c r="G92" s="100">
        <f>H34+H77</f>
        <v>0</v>
      </c>
      <c r="H92" s="74"/>
      <c r="I92" s="74"/>
    </row>
    <row r="93" spans="2:9" ht="20.25" customHeight="1" x14ac:dyDescent="0.25">
      <c r="B93" s="101" t="s">
        <v>126</v>
      </c>
      <c r="C93" s="74"/>
      <c r="D93" s="74"/>
      <c r="E93" s="75"/>
      <c r="F93" s="76"/>
      <c r="G93" s="77"/>
      <c r="H93" s="74"/>
      <c r="I93" s="74"/>
    </row>
    <row r="94" spans="2:9" ht="18" customHeight="1" x14ac:dyDescent="0.25">
      <c r="B94" s="95"/>
      <c r="C94" s="74"/>
      <c r="D94" s="74"/>
      <c r="E94" s="75"/>
      <c r="F94" s="76"/>
      <c r="G94" s="77"/>
      <c r="H94" s="74"/>
      <c r="I94" s="74"/>
    </row>
    <row r="95" spans="2:9" ht="18" customHeight="1" x14ac:dyDescent="0.25">
      <c r="B95" s="74"/>
      <c r="C95" s="74"/>
      <c r="D95" s="74"/>
      <c r="E95" s="75"/>
      <c r="F95" s="76" t="s">
        <v>108</v>
      </c>
      <c r="G95" s="77" t="str">
        <f>IFERROR(G92/D18,"")</f>
        <v/>
      </c>
      <c r="H95" s="74"/>
      <c r="I95" s="74"/>
    </row>
    <row r="96" spans="2:9" ht="18" customHeight="1" x14ac:dyDescent="0.25">
      <c r="B96" s="74"/>
      <c r="C96" s="74"/>
      <c r="D96" s="74"/>
      <c r="E96" s="75"/>
      <c r="F96" s="76"/>
      <c r="G96" s="78"/>
      <c r="H96" s="115" t="str">
        <f>IF(G97=0,"Introducir Nº Horas Invertidas en Reparaciones/Año","")</f>
        <v>Introducir Nº Horas Invertidas en Reparaciones/Año</v>
      </c>
      <c r="I96" s="102"/>
    </row>
    <row r="97" spans="1:9" ht="18" customHeight="1" x14ac:dyDescent="0.25">
      <c r="B97" s="74"/>
      <c r="C97" s="74"/>
      <c r="D97" s="74"/>
      <c r="E97" s="75"/>
      <c r="F97" s="76" t="s">
        <v>109</v>
      </c>
      <c r="G97" s="71"/>
      <c r="H97" s="115"/>
      <c r="I97" s="102"/>
    </row>
    <row r="98" spans="1:9" ht="18" customHeight="1" x14ac:dyDescent="0.25">
      <c r="B98" s="74"/>
      <c r="C98" s="74"/>
      <c r="D98" s="74"/>
      <c r="E98" s="75"/>
      <c r="F98" s="76"/>
      <c r="G98" s="78"/>
      <c r="H98" s="115"/>
      <c r="I98" s="102"/>
    </row>
    <row r="99" spans="1:9" ht="18" customHeight="1" x14ac:dyDescent="0.25">
      <c r="B99" s="74"/>
      <c r="C99" s="74"/>
      <c r="D99" s="74"/>
      <c r="E99" s="75"/>
      <c r="F99" s="76" t="s">
        <v>110</v>
      </c>
      <c r="G99" s="77" t="str">
        <f>IFERROR(G92/G97,"")</f>
        <v/>
      </c>
      <c r="H99" s="74"/>
      <c r="I99" s="74"/>
    </row>
    <row r="100" spans="1:9" ht="18" customHeight="1" x14ac:dyDescent="0.25">
      <c r="B100" s="116" t="str">
        <f>IF(OR(D101=0,D101=""),"Introducir % de Rendimiento M.O. para obtener el PVP Óptimo","")</f>
        <v>Introducir % de Rendimiento M.O. para obtener el PVP Óptimo</v>
      </c>
      <c r="C100" s="116"/>
      <c r="D100" s="116"/>
      <c r="E100" s="75"/>
      <c r="F100" s="76"/>
      <c r="G100" s="78"/>
      <c r="H100" s="74"/>
      <c r="I100" s="74"/>
    </row>
    <row r="101" spans="1:9" ht="18" customHeight="1" x14ac:dyDescent="0.25">
      <c r="B101" s="74"/>
      <c r="C101" s="79" t="s">
        <v>107</v>
      </c>
      <c r="D101" s="72"/>
      <c r="E101" s="80"/>
      <c r="F101" s="81" t="str">
        <f>IF(OR(G97=0,G97=""),"",IF(OR(D101=0,D101=""),"PVP M.O sin Rendimiento",CONCATENATE("PVP para Rendimiento del ",TEXT(D101,"0,00%"),"  ")))</f>
        <v/>
      </c>
      <c r="G101" s="77" t="str">
        <f>IFERROR(G99*(1+D101),"")</f>
        <v/>
      </c>
      <c r="H101" s="83"/>
      <c r="I101" s="74"/>
    </row>
    <row r="102" spans="1:9" ht="18" customHeight="1" x14ac:dyDescent="0.25">
      <c r="B102" s="74"/>
      <c r="C102" s="79"/>
      <c r="D102" s="80"/>
      <c r="E102" s="80"/>
      <c r="F102" s="81"/>
      <c r="G102" s="82"/>
      <c r="H102" s="83"/>
      <c r="I102" s="74"/>
    </row>
    <row r="103" spans="1:9" ht="15" customHeight="1" x14ac:dyDescent="0.25">
      <c r="B103" s="84"/>
      <c r="C103" s="84"/>
      <c r="D103" s="84"/>
      <c r="E103" s="84"/>
      <c r="F103" s="84"/>
      <c r="G103" s="84"/>
      <c r="H103" s="84"/>
      <c r="I103" s="84"/>
    </row>
    <row r="105" spans="1:9" x14ac:dyDescent="0.25">
      <c r="E105" s="46"/>
    </row>
    <row r="106" spans="1:9" x14ac:dyDescent="0.25">
      <c r="E106" s="61"/>
    </row>
    <row r="107" spans="1:9" x14ac:dyDescent="0.25">
      <c r="A107" s="61"/>
      <c r="B107" s="61"/>
      <c r="C107" s="61"/>
      <c r="D107" s="61"/>
      <c r="E107" s="46"/>
      <c r="F107" s="61"/>
      <c r="G107" s="61"/>
      <c r="H107" s="61"/>
      <c r="I107" s="61"/>
    </row>
  </sheetData>
  <sheetProtection algorithmName="SHA-512" hashValue="RdW3NW/wZjzTM209N7t5Ya1/1w+T6BKML0JNd+AIPDThCexehVM8rrccjMH3iRXnOLTEMCdKI6nWt12iksRY6w==" saltValue="tept4D9naeeJP3RmdODDYA==" spinCount="100000" sheet="1" selectLockedCells="1"/>
  <mergeCells count="13">
    <mergeCell ref="B33:B34"/>
    <mergeCell ref="H96:H98"/>
    <mergeCell ref="B100:D100"/>
    <mergeCell ref="A36:J36"/>
    <mergeCell ref="C37:H37"/>
    <mergeCell ref="B76:C77"/>
    <mergeCell ref="A79:J79"/>
    <mergeCell ref="C80:H80"/>
    <mergeCell ref="B1:I1"/>
    <mergeCell ref="C2:H2"/>
    <mergeCell ref="B3:C5"/>
    <mergeCell ref="E3:E5"/>
    <mergeCell ref="I3:I5"/>
  </mergeCells>
  <conditionalFormatting sqref="F101:F102">
    <cfRule type="cellIs" dxfId="0" priority="1" operator="equal">
      <formula>0</formula>
    </cfRule>
  </conditionalFormatting>
  <dataValidations count="2">
    <dataValidation type="list" allowBlank="1" showInputMessage="1" showErrorMessage="1" promptTitle="Seleccionar tipo" prompt="_x000a_" sqref="C21:C30" xr:uid="{26F64BF7-6AF0-46D1-8CEF-667A290138C3}">
      <formula1>$P$6:$P$14</formula1>
    </dataValidation>
    <dataValidation type="list" allowBlank="1" showInputMessage="1" showErrorMessage="1" promptTitle="Seleccionar tipo" prompt="_x000a_" sqref="C8:C17" xr:uid="{46AC8434-9539-4661-9AAD-7AB557D20DB9}">
      <formula1>$O$6:$O$11</formula1>
    </dataValidation>
  </dataValidations>
  <pageMargins left="0.7" right="0.7" top="0.75" bottom="0.75" header="0.3" footer="0.3"/>
  <pageSetup paperSize="9" scale="60" orientation="landscape" horizontalDpi="0" verticalDpi="0" r:id="rId1"/>
  <headerFooter>
    <oddFooter>&amp;C&amp;P&amp;R&amp;G</oddFooter>
  </headerFooter>
  <rowBreaks count="2" manualBreakCount="2">
    <brk id="35" max="16383" man="1"/>
    <brk id="7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5F4A-6D2A-427F-9245-8A1E6E9B7F38}">
  <sheetPr codeName="Hoja2"/>
  <dimension ref="A1"/>
  <sheetViews>
    <sheetView workbookViewId="0">
      <selection activeCell="Q22" sqref="Q22"/>
    </sheetView>
  </sheetViews>
  <sheetFormatPr baseColWidth="10" defaultRowHeight="15" x14ac:dyDescent="0.25"/>
  <cols>
    <col min="1" max="16384" width="11.42578125" style="4"/>
  </cols>
  <sheetData/>
  <sheetProtection algorithmName="SHA-512" hashValue="4g6mcsDaGKQRy6qCSHL24UWtwnxcNjrX95LJijJQ2tXoI4J8LE2MpOM3q9q+pbYEoB5kea6VVCAJ94ikF2M5DQ==" saltValue="9TMG03MfWBsZr9fdo5j63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COSTES DEL TALLER</vt:lpstr>
      <vt:lpstr>Instrucciones Relleno Hoja</vt:lpstr>
      <vt:lpstr>'COSTES DEL TALLER'!Área_de_impresión</vt:lpstr>
    </vt:vector>
  </TitlesOfParts>
  <Manager>Gaizka Rodríguez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Cálculo de Costes de Hora Taller Automoción</dc:title>
  <dc:subject>Gastos, Costes y Precios Hora Talleres Automoción</dc:subject>
  <dc:creator>GAIZKA</dc:creator>
  <cp:keywords>Cálculo Costes del Taller;Automoción;Coste y Precio Hora</cp:keywords>
  <cp:lastModifiedBy>Gaizka Rodríguez Fdez.</cp:lastModifiedBy>
  <cp:lastPrinted>2023-09-22T09:03:23Z</cp:lastPrinted>
  <dcterms:created xsi:type="dcterms:W3CDTF">2023-05-25T11:49:24Z</dcterms:created>
  <dcterms:modified xsi:type="dcterms:W3CDTF">2023-10-03T12:32:23Z</dcterms:modified>
</cp:coreProperties>
</file>